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IRP\Website\Files from Elaine for IEA Website\"/>
    </mc:Choice>
  </mc:AlternateContent>
  <bookViews>
    <workbookView xWindow="0" yWindow="0" windowWidth="10605" windowHeight="11820" tabRatio="814"/>
  </bookViews>
  <sheets>
    <sheet name="NOTES - PLEASE READ" sheetId="45" r:id="rId1"/>
    <sheet name="Art" sheetId="5" r:id="rId2"/>
    <sheet name="English" sheetId="9" r:id="rId3"/>
    <sheet name="Foreign Lang." sheetId="12" r:id="rId4"/>
    <sheet name="History_" sheetId="14" r:id="rId5"/>
    <sheet name="Music" sheetId="17" r:id="rId6"/>
    <sheet name="Philosophy" sheetId="19" r:id="rId7"/>
    <sheet name="Theatre" sheetId="37" r:id="rId8"/>
    <sheet name="Biology" sheetId="6" r:id="rId9"/>
    <sheet name="Chemistry" sheetId="7" r:id="rId10"/>
    <sheet name="Comp Sci" sheetId="47" r:id="rId11"/>
    <sheet name="Geosci." sheetId="13" r:id="rId12"/>
    <sheet name="Math" sheetId="16" r:id="rId13"/>
    <sheet name="Physics" sheetId="46" r:id="rId14"/>
    <sheet name="Nursing" sheetId="18" r:id="rId15"/>
    <sheet name="Anthropology" sheetId="4" r:id="rId16"/>
    <sheet name="Criminology" sheetId="43" r:id="rId17"/>
    <sheet name="Mass Comm." sheetId="36" r:id="rId18"/>
    <sheet name="Political Science" sheetId="21" r:id="rId19"/>
    <sheet name="Psychology" sheetId="22" r:id="rId20"/>
    <sheet name="Sociology" sheetId="23" r:id="rId21"/>
    <sheet name="Accounting_Finance" sheetId="24" r:id="rId22"/>
    <sheet name="Economics" sheetId="25" r:id="rId23"/>
    <sheet name="Management" sheetId="26" r:id="rId24"/>
    <sheet name="Marketing &amp; Real Estate" sheetId="27" r:id="rId25"/>
    <sheet name="Educ. Tech. &amp; Found." sheetId="48" r:id="rId26"/>
    <sheet name="Early Childhood_Sec. Educ." sheetId="49" r:id="rId27"/>
    <sheet name="Ldrshp. Research &amp; Sch. Impr." sheetId="50" r:id="rId28"/>
    <sheet name="Sports Mgmt Wellness &amp; Phys Edu" sheetId="51" r:id="rId29"/>
    <sheet name="Literacy &amp; Special Education" sheetId="52" r:id="rId30"/>
    <sheet name="Comm. Sci. &amp; Prof. Counseling" sheetId="53" r:id="rId31"/>
    <sheet name="OLD Clinic_ProfStudies" sheetId="40" r:id="rId32"/>
    <sheet name="OLD Learning&amp;Teaching" sheetId="38" r:id="rId33"/>
    <sheet name="OLD Leadership" sheetId="41" r:id="rId34"/>
    <sheet name="OLD School Impr." sheetId="42" r:id="rId35"/>
  </sheets>
  <definedNames>
    <definedName name="_xlnm.Print_Area" localSheetId="21">Accounting_Finance!$B$1:$E$81</definedName>
    <definedName name="_xlnm.Print_Area" localSheetId="15">Anthropology!$B$1:$K$81</definedName>
    <definedName name="_xlnm.Print_Area" localSheetId="1">Art!$B$1:$F$76</definedName>
    <definedName name="_xlnm.Print_Area" localSheetId="8">Biology!$B$1:$F$81</definedName>
    <definedName name="_xlnm.Print_Area" localSheetId="9">Chemistry!$B$1:$F$81</definedName>
    <definedName name="_xlnm.Print_Area" localSheetId="30">'Comm. Sci. &amp; Prof. Counseling'!$B$1:$E$80</definedName>
    <definedName name="_xlnm.Print_Area" localSheetId="10">'Comp Sci'!$B$1:$F$81</definedName>
    <definedName name="_xlnm.Print_Area" localSheetId="16">Criminology!$B$1:$E$81</definedName>
    <definedName name="_xlnm.Print_Area" localSheetId="26">'Early Childhood_Sec. Educ.'!$B$1:$E$80</definedName>
    <definedName name="_xlnm.Print_Area" localSheetId="22">Economics!$B$1:$E$81</definedName>
    <definedName name="_xlnm.Print_Area" localSheetId="25">'Educ. Tech. &amp; Found.'!$B$1:$E$80</definedName>
    <definedName name="_xlnm.Print_Area" localSheetId="2">English!$B$1:$F$81</definedName>
    <definedName name="_xlnm.Print_Area" localSheetId="3">'Foreign Lang.'!$B$1:$F$81</definedName>
    <definedName name="_xlnm.Print_Area" localSheetId="11">Geosci.!$B$1:$E$81</definedName>
    <definedName name="_xlnm.Print_Area" localSheetId="4">History_!$B$1:$E$81</definedName>
    <definedName name="_xlnm.Print_Area" localSheetId="27">'Ldrshp. Research &amp; Sch. Impr.'!$B$1:$E$80</definedName>
    <definedName name="_xlnm.Print_Area" localSheetId="29">'Literacy &amp; Special Education'!$B$1:$E$80</definedName>
    <definedName name="_xlnm.Print_Area" localSheetId="23">Management!$B$1:$E$81</definedName>
    <definedName name="_xlnm.Print_Area" localSheetId="24">'Marketing &amp; Real Estate'!$B$1:$E$81</definedName>
    <definedName name="_xlnm.Print_Area" localSheetId="17">'Mass Comm.'!$B$1:$E$81</definedName>
    <definedName name="_xlnm.Print_Area" localSheetId="12">Math!$B$1:$E$81</definedName>
    <definedName name="_xlnm.Print_Area" localSheetId="5">Music!$B$1:$E$81</definedName>
    <definedName name="_xlnm.Print_Area" localSheetId="14">Nursing!$B$1:$E$81</definedName>
    <definedName name="_xlnm.Print_Area" localSheetId="31">'OLD Clinic_ProfStudies'!$B$1:$E$80</definedName>
    <definedName name="_xlnm.Print_Area" localSheetId="33">'OLD Leadership'!$B$1:$E$80</definedName>
    <definedName name="_xlnm.Print_Area" localSheetId="32">'OLD Learning&amp;Teaching'!$B$1:$E$80</definedName>
    <definedName name="_xlnm.Print_Area" localSheetId="34">'OLD School Impr.'!$B$1:$E$80</definedName>
    <definedName name="_xlnm.Print_Area" localSheetId="6">Philosophy!$B$1:$E$81</definedName>
    <definedName name="_xlnm.Print_Area" localSheetId="18">'Political Science'!$B$1:$E$81</definedName>
    <definedName name="_xlnm.Print_Area" localSheetId="19">Psychology!$B$1:$E$81</definedName>
    <definedName name="_xlnm.Print_Area" localSheetId="20">Sociology!$B$1:$E$81</definedName>
    <definedName name="_xlnm.Print_Area" localSheetId="28">'Sports Mgmt Wellness &amp; Phys Edu'!$B$1:$E$80</definedName>
    <definedName name="_xlnm.Print_Area" localSheetId="7">Theatre!$B$1:$F$81</definedName>
    <definedName name="_xlnm.Print_Titles" localSheetId="21">Accounting_Finance!$6:$8</definedName>
    <definedName name="_xlnm.Print_Titles" localSheetId="15">Anthropology!$6:$8</definedName>
    <definedName name="_xlnm.Print_Titles" localSheetId="1">Art!$6:$8</definedName>
    <definedName name="_xlnm.Print_Titles" localSheetId="8">Biology!$6:$8</definedName>
    <definedName name="_xlnm.Print_Titles" localSheetId="9">Chemistry!$6:$8</definedName>
    <definedName name="_xlnm.Print_Titles" localSheetId="30">'Comm. Sci. &amp; Prof. Counseling'!$6:$9</definedName>
    <definedName name="_xlnm.Print_Titles" localSheetId="10">'Comp Sci'!$6:$8</definedName>
    <definedName name="_xlnm.Print_Titles" localSheetId="16">Criminology!$6:$8</definedName>
    <definedName name="_xlnm.Print_Titles" localSheetId="26">'Early Childhood_Sec. Educ.'!$6:$9</definedName>
    <definedName name="_xlnm.Print_Titles" localSheetId="22">Economics!$6:$8</definedName>
    <definedName name="_xlnm.Print_Titles" localSheetId="25">'Educ. Tech. &amp; Found.'!$6:$9</definedName>
    <definedName name="_xlnm.Print_Titles" localSheetId="2">English!$6:$8</definedName>
    <definedName name="_xlnm.Print_Titles" localSheetId="3">'Foreign Lang.'!$6:$8</definedName>
    <definedName name="_xlnm.Print_Titles" localSheetId="11">Geosci.!$6:$8</definedName>
    <definedName name="_xlnm.Print_Titles" localSheetId="4">History_!$6:$8</definedName>
    <definedName name="_xlnm.Print_Titles" localSheetId="27">'Ldrshp. Research &amp; Sch. Impr.'!$6:$9</definedName>
    <definedName name="_xlnm.Print_Titles" localSheetId="29">'Literacy &amp; Special Education'!$6:$9</definedName>
    <definedName name="_xlnm.Print_Titles" localSheetId="23">Management!$6:$8</definedName>
    <definedName name="_xlnm.Print_Titles" localSheetId="24">'Marketing &amp; Real Estate'!$6:$8</definedName>
    <definedName name="_xlnm.Print_Titles" localSheetId="17">'Mass Comm.'!$6:$8</definedName>
    <definedName name="_xlnm.Print_Titles" localSheetId="12">Math!$6:$8</definedName>
    <definedName name="_xlnm.Print_Titles" localSheetId="5">Music!$6:$8</definedName>
    <definedName name="_xlnm.Print_Titles" localSheetId="14">Nursing!$6:$8</definedName>
    <definedName name="_xlnm.Print_Titles" localSheetId="31">'OLD Clinic_ProfStudies'!$6:$9</definedName>
    <definedName name="_xlnm.Print_Titles" localSheetId="33">'OLD Leadership'!$6:$9</definedName>
    <definedName name="_xlnm.Print_Titles" localSheetId="32">'OLD Learning&amp;Teaching'!$6:$9</definedName>
    <definedName name="_xlnm.Print_Titles" localSheetId="34">'OLD School Impr.'!$6:$9</definedName>
    <definedName name="_xlnm.Print_Titles" localSheetId="6">Philosophy!$6:$8</definedName>
    <definedName name="_xlnm.Print_Titles" localSheetId="18">'Political Science'!$6:$8</definedName>
    <definedName name="_xlnm.Print_Titles" localSheetId="19">Psychology!$6:$8</definedName>
    <definedName name="_xlnm.Print_Titles" localSheetId="20">Sociology!$6:$8</definedName>
    <definedName name="_xlnm.Print_Titles" localSheetId="28">'Sports Mgmt Wellness &amp; Phys Edu'!$6:$9</definedName>
    <definedName name="_xlnm.Print_Titles" localSheetId="7">Theatre!$6:$8</definedName>
  </definedNames>
  <calcPr calcId="152511"/>
</workbook>
</file>

<file path=xl/calcChain.xml><?xml version="1.0" encoding="utf-8"?>
<calcChain xmlns="http://schemas.openxmlformats.org/spreadsheetml/2006/main">
  <c r="J40" i="47" l="1"/>
  <c r="J40" i="14"/>
  <c r="I40" i="14"/>
  <c r="H40" i="14"/>
  <c r="G40" i="14"/>
  <c r="J39" i="14"/>
  <c r="I39" i="14"/>
  <c r="H39" i="14"/>
  <c r="G39" i="14"/>
  <c r="J40" i="17"/>
  <c r="I40" i="17"/>
  <c r="H40" i="17"/>
  <c r="G40" i="17"/>
  <c r="J39" i="17"/>
  <c r="I39" i="17"/>
  <c r="H39" i="17"/>
  <c r="G39" i="17"/>
  <c r="J39" i="19"/>
  <c r="I39" i="19"/>
  <c r="H39" i="19"/>
  <c r="G39" i="19"/>
  <c r="J39" i="37"/>
  <c r="I39" i="37"/>
  <c r="H39" i="37"/>
  <c r="G39" i="37"/>
  <c r="J40" i="6"/>
  <c r="I40" i="6"/>
  <c r="H40" i="6"/>
  <c r="G40" i="6"/>
  <c r="J39" i="6"/>
  <c r="I39" i="6"/>
  <c r="H39" i="6"/>
  <c r="G39" i="6"/>
  <c r="J39" i="7"/>
  <c r="I39" i="7"/>
  <c r="H39" i="7"/>
  <c r="G39" i="7"/>
  <c r="I40" i="47"/>
  <c r="H40" i="47"/>
  <c r="G40" i="47"/>
  <c r="J39" i="47"/>
  <c r="I39" i="47"/>
  <c r="H39" i="47"/>
  <c r="G39" i="47"/>
  <c r="J39" i="13"/>
  <c r="I39" i="13"/>
  <c r="H39" i="13"/>
  <c r="G39" i="13"/>
  <c r="J40" i="16"/>
  <c r="I40" i="16"/>
  <c r="H40" i="16"/>
  <c r="G40" i="16"/>
  <c r="J39" i="16"/>
  <c r="I39" i="16"/>
  <c r="H39" i="16"/>
  <c r="G39" i="16"/>
  <c r="J39" i="46"/>
  <c r="I39" i="46"/>
  <c r="H39" i="46"/>
  <c r="G39" i="46"/>
  <c r="F39" i="46"/>
  <c r="J40" i="18"/>
  <c r="I40" i="18"/>
  <c r="H40" i="18"/>
  <c r="G40" i="18"/>
  <c r="J39" i="18"/>
  <c r="I39" i="18"/>
  <c r="H39" i="18"/>
  <c r="G39" i="18"/>
  <c r="J39" i="4"/>
  <c r="I39" i="4"/>
  <c r="H39" i="4"/>
  <c r="G39" i="4"/>
  <c r="J40" i="43"/>
  <c r="I40" i="43"/>
  <c r="H40" i="43"/>
  <c r="G40" i="43"/>
  <c r="J39" i="43"/>
  <c r="I39" i="43"/>
  <c r="H39" i="43"/>
  <c r="G39" i="43"/>
  <c r="J39" i="36"/>
  <c r="I39" i="36"/>
  <c r="H39" i="36"/>
  <c r="G39" i="36"/>
  <c r="J40" i="21"/>
  <c r="I40" i="21"/>
  <c r="H40" i="21"/>
  <c r="G40" i="21"/>
  <c r="J39" i="21"/>
  <c r="I39" i="21"/>
  <c r="H39" i="21"/>
  <c r="G39" i="21"/>
  <c r="J40" i="22"/>
  <c r="I40" i="22"/>
  <c r="H40" i="22"/>
  <c r="G40" i="22"/>
  <c r="J39" i="22"/>
  <c r="I39" i="22"/>
  <c r="H39" i="22"/>
  <c r="G39" i="22"/>
  <c r="J40" i="23"/>
  <c r="I40" i="23"/>
  <c r="H40" i="23"/>
  <c r="G40" i="23"/>
  <c r="J39" i="23"/>
  <c r="I39" i="23"/>
  <c r="H39" i="23"/>
  <c r="G39" i="23"/>
  <c r="J40" i="24"/>
  <c r="I40" i="24"/>
  <c r="H40" i="24"/>
  <c r="G40" i="24"/>
  <c r="J39" i="24"/>
  <c r="I39" i="24"/>
  <c r="H39" i="24"/>
  <c r="G39" i="24"/>
  <c r="J39" i="25"/>
  <c r="I39" i="25"/>
  <c r="H39" i="25"/>
  <c r="G39" i="25"/>
  <c r="J40" i="26"/>
  <c r="I40" i="26"/>
  <c r="H40" i="26"/>
  <c r="G40" i="26"/>
  <c r="J39" i="26"/>
  <c r="I39" i="26"/>
  <c r="H39" i="26"/>
  <c r="G39" i="26"/>
  <c r="J40" i="27"/>
  <c r="I40" i="27"/>
  <c r="H40" i="27"/>
  <c r="G40" i="27"/>
  <c r="F40" i="27"/>
  <c r="J39" i="27"/>
  <c r="I39" i="27"/>
  <c r="H39" i="27"/>
  <c r="G39" i="27"/>
  <c r="J40" i="48"/>
  <c r="I40" i="48"/>
  <c r="H40" i="48"/>
  <c r="G40" i="48"/>
  <c r="J40" i="49"/>
  <c r="J39" i="49"/>
  <c r="J40" i="50"/>
  <c r="J39" i="51"/>
  <c r="J40" i="52"/>
  <c r="J39" i="52"/>
  <c r="J40" i="53"/>
  <c r="J39" i="53"/>
  <c r="J39" i="12"/>
  <c r="I39" i="12"/>
  <c r="H39" i="12"/>
  <c r="G39" i="12"/>
  <c r="J16" i="53"/>
  <c r="J16" i="52"/>
  <c r="J16" i="51"/>
  <c r="J16" i="49"/>
  <c r="J66" i="46"/>
  <c r="I66" i="46"/>
  <c r="H66" i="46"/>
  <c r="G66" i="46"/>
  <c r="F66" i="46"/>
  <c r="J16" i="46"/>
  <c r="K23" i="13"/>
  <c r="K22" i="13"/>
  <c r="I73" i="46"/>
  <c r="H73" i="46"/>
  <c r="G73" i="46"/>
  <c r="F73" i="46"/>
  <c r="J73" i="46" l="1"/>
  <c r="K73" i="46" s="1"/>
  <c r="K64" i="27"/>
  <c r="K63" i="27"/>
  <c r="K56" i="27"/>
  <c r="K55" i="27"/>
  <c r="K54" i="27"/>
  <c r="K48" i="27"/>
  <c r="K47" i="27"/>
  <c r="K46" i="27"/>
  <c r="K33" i="27"/>
  <c r="K32" i="27"/>
  <c r="K24" i="27"/>
  <c r="K23" i="27"/>
  <c r="K22" i="27"/>
  <c r="K14" i="27"/>
  <c r="K13" i="27"/>
  <c r="K64" i="48"/>
  <c r="K63" i="48"/>
  <c r="K56" i="48"/>
  <c r="K55" i="48"/>
  <c r="K54" i="48"/>
  <c r="K48" i="48"/>
  <c r="K47" i="48"/>
  <c r="K46" i="48"/>
  <c r="K33" i="48"/>
  <c r="K23" i="48"/>
  <c r="K22" i="48"/>
  <c r="K64" i="26"/>
  <c r="K63" i="26"/>
  <c r="K56" i="26"/>
  <c r="K55" i="26"/>
  <c r="K54" i="26"/>
  <c r="K48" i="26"/>
  <c r="K47" i="26"/>
  <c r="K46" i="26"/>
  <c r="K33" i="26"/>
  <c r="K32" i="26"/>
  <c r="K23" i="26"/>
  <c r="K22" i="26"/>
  <c r="K14" i="26"/>
  <c r="K13" i="26"/>
  <c r="K64" i="25"/>
  <c r="K63" i="25"/>
  <c r="K56" i="25"/>
  <c r="K55" i="25"/>
  <c r="K54" i="25"/>
  <c r="K48" i="25"/>
  <c r="K47" i="25"/>
  <c r="K46" i="25"/>
  <c r="K32" i="25"/>
  <c r="K14" i="25"/>
  <c r="K13" i="25"/>
  <c r="K64" i="24"/>
  <c r="K63" i="24"/>
  <c r="K56" i="24"/>
  <c r="K55" i="24"/>
  <c r="K54" i="24"/>
  <c r="K48" i="24"/>
  <c r="K47" i="24"/>
  <c r="K46" i="24"/>
  <c r="K33" i="24"/>
  <c r="K32" i="24"/>
  <c r="K23" i="24"/>
  <c r="K22" i="24"/>
  <c r="K14" i="24"/>
  <c r="K13" i="24"/>
  <c r="K34" i="23"/>
  <c r="K64" i="23"/>
  <c r="K63" i="23"/>
  <c r="K56" i="23"/>
  <c r="K55" i="23"/>
  <c r="K54" i="23"/>
  <c r="K47" i="23"/>
  <c r="K46" i="23"/>
  <c r="K33" i="23"/>
  <c r="K32" i="23"/>
  <c r="K23" i="23"/>
  <c r="K22" i="23"/>
  <c r="K14" i="23"/>
  <c r="K13" i="23"/>
  <c r="K64" i="22"/>
  <c r="K63" i="22"/>
  <c r="K56" i="22"/>
  <c r="K55" i="22"/>
  <c r="K54" i="22"/>
  <c r="K47" i="22"/>
  <c r="K46" i="22"/>
  <c r="K33" i="22"/>
  <c r="K32" i="22"/>
  <c r="K23" i="22"/>
  <c r="K22" i="22"/>
  <c r="K14" i="22"/>
  <c r="K13" i="22"/>
  <c r="K34" i="21"/>
  <c r="K23" i="21"/>
  <c r="K22" i="21"/>
  <c r="K34" i="18"/>
  <c r="K23" i="18"/>
  <c r="K22" i="18"/>
  <c r="K23" i="16"/>
  <c r="K22" i="16"/>
  <c r="K34" i="13"/>
  <c r="K23" i="47"/>
  <c r="K22" i="47"/>
  <c r="K23" i="6"/>
  <c r="K22" i="6"/>
  <c r="K33" i="17"/>
  <c r="K33" i="19"/>
  <c r="K33" i="6"/>
  <c r="K33" i="47"/>
  <c r="K33" i="18"/>
  <c r="K33" i="43"/>
  <c r="K33" i="21"/>
  <c r="K33" i="16"/>
  <c r="K56" i="17"/>
  <c r="K56" i="37"/>
  <c r="K56" i="7"/>
  <c r="K56" i="47"/>
  <c r="K56" i="13"/>
  <c r="K56" i="16"/>
  <c r="K56" i="18"/>
  <c r="K56" i="43"/>
  <c r="K56" i="21"/>
  <c r="K56" i="6"/>
  <c r="K47" i="17"/>
  <c r="K48" i="17"/>
  <c r="K47" i="19"/>
  <c r="K48" i="19"/>
  <c r="K47" i="7"/>
  <c r="K47" i="47"/>
  <c r="K47" i="13"/>
  <c r="K47" i="16"/>
  <c r="K47" i="46"/>
  <c r="K48" i="46"/>
  <c r="K47" i="18"/>
  <c r="K48" i="18"/>
  <c r="K47" i="4"/>
  <c r="K47" i="43"/>
  <c r="K47" i="21"/>
  <c r="K47" i="6"/>
  <c r="K64" i="19"/>
  <c r="K63" i="19"/>
  <c r="K55" i="19"/>
  <c r="K54" i="19"/>
  <c r="K46" i="19"/>
  <c r="K32" i="19"/>
  <c r="K14" i="19"/>
  <c r="K13" i="19"/>
  <c r="K64" i="37"/>
  <c r="K63" i="37"/>
  <c r="K55" i="37"/>
  <c r="K54" i="37"/>
  <c r="K46" i="37"/>
  <c r="K32" i="37"/>
  <c r="K14" i="37"/>
  <c r="K13" i="37"/>
  <c r="K64" i="6"/>
  <c r="K63" i="6"/>
  <c r="K55" i="6"/>
  <c r="K54" i="6"/>
  <c r="K46" i="6"/>
  <c r="K32" i="6"/>
  <c r="K14" i="6"/>
  <c r="K13" i="6"/>
  <c r="K64" i="7"/>
  <c r="K63" i="7"/>
  <c r="K55" i="7"/>
  <c r="K54" i="7"/>
  <c r="K46" i="7"/>
  <c r="K32" i="7"/>
  <c r="K14" i="7"/>
  <c r="K13" i="7"/>
  <c r="K64" i="47"/>
  <c r="K63" i="47"/>
  <c r="K55" i="47"/>
  <c r="K54" i="47"/>
  <c r="K46" i="47"/>
  <c r="K32" i="47"/>
  <c r="K14" i="47"/>
  <c r="K13" i="47"/>
  <c r="K64" i="13"/>
  <c r="K63" i="13"/>
  <c r="K55" i="13"/>
  <c r="K54" i="13"/>
  <c r="K46" i="13"/>
  <c r="K32" i="13"/>
  <c r="K14" i="13"/>
  <c r="K13" i="13"/>
  <c r="K64" i="16"/>
  <c r="K63" i="16"/>
  <c r="K55" i="16"/>
  <c r="K54" i="16"/>
  <c r="K46" i="16"/>
  <c r="K32" i="16"/>
  <c r="K14" i="16"/>
  <c r="K13" i="16"/>
  <c r="K79" i="46"/>
  <c r="K66" i="46"/>
  <c r="K65" i="46"/>
  <c r="K64" i="46"/>
  <c r="K63" i="46"/>
  <c r="K55" i="46"/>
  <c r="K54" i="46"/>
  <c r="K46" i="46"/>
  <c r="K39" i="46"/>
  <c r="K32" i="46"/>
  <c r="K16" i="46"/>
  <c r="K15" i="46"/>
  <c r="K14" i="46"/>
  <c r="K13" i="46"/>
  <c r="K64" i="18"/>
  <c r="K63" i="18"/>
  <c r="K55" i="18"/>
  <c r="K54" i="18"/>
  <c r="K46" i="18"/>
  <c r="K32" i="18"/>
  <c r="K14" i="18"/>
  <c r="K13" i="18"/>
  <c r="K65" i="4"/>
  <c r="K64" i="4"/>
  <c r="K63" i="4"/>
  <c r="K55" i="4"/>
  <c r="K54" i="4"/>
  <c r="K46" i="4"/>
  <c r="K32" i="4"/>
  <c r="K14" i="4"/>
  <c r="K13" i="4"/>
  <c r="K64" i="43"/>
  <c r="K63" i="43"/>
  <c r="K55" i="43"/>
  <c r="K54" i="43"/>
  <c r="K46" i="43"/>
  <c r="K32" i="43"/>
  <c r="K14" i="43"/>
  <c r="K13" i="43"/>
  <c r="K64" i="36"/>
  <c r="K63" i="36"/>
  <c r="K55" i="36"/>
  <c r="K54" i="36"/>
  <c r="K46" i="36"/>
  <c r="K32" i="36"/>
  <c r="K14" i="36"/>
  <c r="K13" i="36"/>
  <c r="K64" i="21"/>
  <c r="K63" i="21"/>
  <c r="K55" i="21"/>
  <c r="K54" i="21"/>
  <c r="K46" i="21"/>
  <c r="K32" i="21"/>
  <c r="K14" i="21"/>
  <c r="K13" i="21"/>
  <c r="K64" i="17"/>
  <c r="K63" i="17"/>
  <c r="K55" i="17"/>
  <c r="K54" i="17"/>
  <c r="K46" i="17"/>
  <c r="K32" i="17"/>
  <c r="K14" i="17"/>
  <c r="K13" i="17"/>
  <c r="K56" i="14"/>
  <c r="K47" i="14"/>
  <c r="K33" i="14"/>
  <c r="K34" i="14"/>
  <c r="K23" i="14"/>
  <c r="K22" i="14"/>
  <c r="K64" i="14"/>
  <c r="K63" i="14"/>
  <c r="K55" i="14"/>
  <c r="K54" i="14"/>
  <c r="K48" i="14"/>
  <c r="K46" i="14"/>
  <c r="K32" i="14"/>
  <c r="K14" i="14"/>
  <c r="K13" i="14"/>
  <c r="K64" i="12"/>
  <c r="K63" i="12"/>
  <c r="K55" i="12"/>
  <c r="K54" i="12"/>
  <c r="K46" i="12"/>
  <c r="K32" i="12"/>
  <c r="K14" i="12"/>
  <c r="K13" i="12"/>
  <c r="K56" i="9"/>
  <c r="K33" i="9"/>
  <c r="K23" i="9"/>
  <c r="K22" i="9"/>
  <c r="K64" i="9"/>
  <c r="K63" i="9"/>
  <c r="K55" i="9"/>
  <c r="K54" i="9"/>
  <c r="K48" i="9"/>
  <c r="K47" i="9"/>
  <c r="K46" i="9"/>
  <c r="K32" i="9"/>
  <c r="K14" i="9"/>
  <c r="K13" i="9"/>
  <c r="K65" i="5"/>
  <c r="K64" i="5"/>
  <c r="K63" i="5"/>
  <c r="K55" i="5"/>
  <c r="K54" i="5"/>
  <c r="K48" i="5"/>
  <c r="K47" i="5"/>
  <c r="K46" i="5"/>
  <c r="K32" i="5"/>
  <c r="K14" i="5"/>
  <c r="K13" i="5"/>
  <c r="E79" i="53" l="1"/>
  <c r="D79" i="53"/>
  <c r="E73" i="53"/>
  <c r="D73" i="53"/>
  <c r="J66" i="53"/>
  <c r="J79" i="53" s="1"/>
  <c r="E40" i="53"/>
  <c r="D40" i="53"/>
  <c r="C40" i="53"/>
  <c r="J25" i="53"/>
  <c r="E79" i="52"/>
  <c r="D79" i="52"/>
  <c r="E73" i="52"/>
  <c r="D73" i="52"/>
  <c r="J66" i="52"/>
  <c r="J79" i="52" s="1"/>
  <c r="E40" i="52"/>
  <c r="D40" i="52"/>
  <c r="C40" i="52"/>
  <c r="J25" i="52"/>
  <c r="E79" i="51"/>
  <c r="D79" i="51"/>
  <c r="E73" i="51"/>
  <c r="D73" i="51"/>
  <c r="J66" i="51"/>
  <c r="E40" i="51"/>
  <c r="D40" i="51"/>
  <c r="C40" i="51"/>
  <c r="E79" i="50"/>
  <c r="D79" i="50"/>
  <c r="E73" i="50"/>
  <c r="D73" i="50"/>
  <c r="J66" i="50"/>
  <c r="J79" i="50" s="1"/>
  <c r="E40" i="50"/>
  <c r="D40" i="50"/>
  <c r="C40" i="50"/>
  <c r="J25" i="50"/>
  <c r="C40" i="49"/>
  <c r="D40" i="49"/>
  <c r="E73" i="49"/>
  <c r="E40" i="49"/>
  <c r="D79" i="49"/>
  <c r="D73" i="49"/>
  <c r="E79" i="49"/>
  <c r="J66" i="49"/>
  <c r="J25" i="49"/>
  <c r="J73" i="49" s="1"/>
  <c r="J66" i="48"/>
  <c r="J79" i="48" s="1"/>
  <c r="J25" i="48"/>
  <c r="H79" i="48"/>
  <c r="G73" i="48"/>
  <c r="F73" i="48"/>
  <c r="E73" i="48"/>
  <c r="D73" i="48"/>
  <c r="I66" i="48"/>
  <c r="H66" i="48"/>
  <c r="G66" i="48"/>
  <c r="G79" i="48" s="1"/>
  <c r="F66" i="48"/>
  <c r="F79" i="48" s="1"/>
  <c r="E66" i="48"/>
  <c r="D66" i="48"/>
  <c r="G65" i="48"/>
  <c r="F65" i="48"/>
  <c r="K65" i="48" s="1"/>
  <c r="E65" i="48"/>
  <c r="D65" i="48"/>
  <c r="E48" i="48"/>
  <c r="E79" i="48" s="1"/>
  <c r="D48" i="48"/>
  <c r="D79" i="48" s="1"/>
  <c r="C48" i="48"/>
  <c r="E40" i="48"/>
  <c r="D40" i="48"/>
  <c r="C40" i="48"/>
  <c r="I25" i="48"/>
  <c r="I73" i="48" s="1"/>
  <c r="H25" i="48"/>
  <c r="H73" i="48" s="1"/>
  <c r="G25" i="48"/>
  <c r="F25" i="48"/>
  <c r="E25" i="48"/>
  <c r="D25" i="48"/>
  <c r="C25" i="48"/>
  <c r="F24" i="48"/>
  <c r="E24" i="48"/>
  <c r="D24" i="48"/>
  <c r="C24" i="48"/>
  <c r="F40" i="48" l="1"/>
  <c r="K40" i="48" s="1"/>
  <c r="K24" i="48"/>
  <c r="K25" i="48"/>
  <c r="J73" i="48"/>
  <c r="K73" i="48"/>
  <c r="J73" i="50"/>
  <c r="J73" i="52"/>
  <c r="K79" i="48"/>
  <c r="K66" i="48"/>
  <c r="J73" i="53"/>
  <c r="J73" i="51"/>
  <c r="J79" i="51"/>
  <c r="J79" i="49"/>
  <c r="I79" i="48"/>
  <c r="J66" i="9"/>
  <c r="J79" i="9" s="1"/>
  <c r="J40" i="9"/>
  <c r="J39" i="9"/>
  <c r="J25" i="9"/>
  <c r="J16" i="9"/>
  <c r="J66" i="12"/>
  <c r="J79" i="12" s="1"/>
  <c r="J16" i="12"/>
  <c r="J66" i="14"/>
  <c r="J79" i="14" s="1"/>
  <c r="J25" i="14"/>
  <c r="J16" i="14"/>
  <c r="J66" i="17"/>
  <c r="J79" i="17" s="1"/>
  <c r="J25" i="17"/>
  <c r="J16" i="17"/>
  <c r="J66" i="19"/>
  <c r="J79" i="19" s="1"/>
  <c r="J16" i="19"/>
  <c r="J66" i="37"/>
  <c r="J79" i="37" s="1"/>
  <c r="J16" i="37"/>
  <c r="J66" i="6"/>
  <c r="J25" i="6"/>
  <c r="J16" i="6"/>
  <c r="J66" i="7"/>
  <c r="J79" i="7" s="1"/>
  <c r="J16" i="7"/>
  <c r="J66" i="47"/>
  <c r="K40" i="47"/>
  <c r="J25" i="47"/>
  <c r="J16" i="47"/>
  <c r="J66" i="13"/>
  <c r="J79" i="13" s="1"/>
  <c r="J25" i="13"/>
  <c r="J16" i="13"/>
  <c r="J66" i="16"/>
  <c r="J79" i="16" s="1"/>
  <c r="J25" i="16"/>
  <c r="J16" i="16"/>
  <c r="J66" i="18"/>
  <c r="J25" i="18"/>
  <c r="J16" i="18"/>
  <c r="J66" i="4"/>
  <c r="J79" i="4" s="1"/>
  <c r="J16" i="4"/>
  <c r="J66" i="43"/>
  <c r="J79" i="43" s="1"/>
  <c r="J25" i="43"/>
  <c r="J16" i="43"/>
  <c r="J66" i="36"/>
  <c r="J79" i="36" s="1"/>
  <c r="J16" i="36"/>
  <c r="J66" i="21"/>
  <c r="J79" i="21" s="1"/>
  <c r="J25" i="21"/>
  <c r="J16" i="21"/>
  <c r="J66" i="22"/>
  <c r="J79" i="22" s="1"/>
  <c r="J25" i="22"/>
  <c r="J16" i="22"/>
  <c r="J66" i="23"/>
  <c r="J79" i="23" s="1"/>
  <c r="J25" i="23"/>
  <c r="J16" i="23"/>
  <c r="J66" i="24"/>
  <c r="J25" i="24"/>
  <c r="J16" i="24"/>
  <c r="J66" i="25"/>
  <c r="J79" i="25" s="1"/>
  <c r="J16" i="25"/>
  <c r="J66" i="26"/>
  <c r="J79" i="26" s="1"/>
  <c r="J25" i="26"/>
  <c r="J16" i="26"/>
  <c r="J66" i="27"/>
  <c r="J79" i="27" s="1"/>
  <c r="K40" i="27"/>
  <c r="J25" i="27"/>
  <c r="J16" i="27"/>
  <c r="J66" i="5"/>
  <c r="J79" i="5" s="1"/>
  <c r="J39" i="5"/>
  <c r="J16" i="5"/>
  <c r="J73" i="14" l="1"/>
  <c r="J73" i="9"/>
  <c r="J73" i="24"/>
  <c r="J73" i="23"/>
  <c r="J73" i="26"/>
  <c r="J73" i="27"/>
  <c r="J73" i="25"/>
  <c r="J73" i="22"/>
  <c r="J73" i="21"/>
  <c r="J73" i="36"/>
  <c r="J73" i="43"/>
  <c r="J73" i="4"/>
  <c r="J73" i="18"/>
  <c r="J73" i="16"/>
  <c r="J73" i="13"/>
  <c r="J73" i="47"/>
  <c r="J73" i="7"/>
  <c r="J73" i="6"/>
  <c r="J73" i="17"/>
  <c r="J79" i="18"/>
  <c r="J73" i="37"/>
  <c r="J73" i="12"/>
  <c r="J79" i="6"/>
  <c r="J73" i="5"/>
  <c r="J79" i="24"/>
  <c r="J79" i="47"/>
  <c r="J73" i="19"/>
  <c r="G79" i="47"/>
  <c r="I66" i="47"/>
  <c r="I79" i="47" s="1"/>
  <c r="H66" i="47"/>
  <c r="H79" i="47" s="1"/>
  <c r="G66" i="47"/>
  <c r="F66" i="47"/>
  <c r="E66" i="47"/>
  <c r="E79" i="47" s="1"/>
  <c r="D66" i="47"/>
  <c r="F65" i="47"/>
  <c r="K65" i="47" s="1"/>
  <c r="E65" i="47"/>
  <c r="D65" i="47"/>
  <c r="F48" i="47"/>
  <c r="K48" i="47" s="1"/>
  <c r="E48" i="47"/>
  <c r="D48" i="47"/>
  <c r="I25" i="47"/>
  <c r="H25" i="47"/>
  <c r="G25" i="47"/>
  <c r="F25" i="47"/>
  <c r="E25" i="47"/>
  <c r="D25" i="47"/>
  <c r="F24" i="47"/>
  <c r="K24" i="47" s="1"/>
  <c r="E24" i="47"/>
  <c r="E40" i="47" s="1"/>
  <c r="D24" i="47"/>
  <c r="D40" i="47" s="1"/>
  <c r="I16" i="47"/>
  <c r="H16" i="47"/>
  <c r="G16" i="47"/>
  <c r="F16" i="47"/>
  <c r="E16" i="47"/>
  <c r="D16" i="47"/>
  <c r="F15" i="47"/>
  <c r="E15" i="47"/>
  <c r="E39" i="47" s="1"/>
  <c r="D15" i="47"/>
  <c r="D39" i="47" s="1"/>
  <c r="K25" i="47" l="1"/>
  <c r="H73" i="47"/>
  <c r="K66" i="47"/>
  <c r="I73" i="47"/>
  <c r="F39" i="47"/>
  <c r="K39" i="47" s="1"/>
  <c r="K15" i="47"/>
  <c r="D79" i="47"/>
  <c r="D73" i="47"/>
  <c r="K16" i="47"/>
  <c r="F73" i="47"/>
  <c r="G73" i="47"/>
  <c r="K73" i="47" s="1"/>
  <c r="F79" i="47"/>
  <c r="K79" i="47" s="1"/>
  <c r="E73" i="47"/>
  <c r="I66" i="41" l="1"/>
  <c r="I79" i="41" s="1"/>
  <c r="I66" i="38"/>
  <c r="I79" i="38" s="1"/>
  <c r="I66" i="40"/>
  <c r="I66" i="27"/>
  <c r="I66" i="26"/>
  <c r="I79" i="26" s="1"/>
  <c r="I66" i="25"/>
  <c r="I79" i="25" s="1"/>
  <c r="I66" i="24"/>
  <c r="I79" i="24" s="1"/>
  <c r="I66" i="23"/>
  <c r="I79" i="23" s="1"/>
  <c r="I66" i="22"/>
  <c r="I79" i="22" s="1"/>
  <c r="I66" i="21"/>
  <c r="I79" i="21" s="1"/>
  <c r="I66" i="36"/>
  <c r="I66" i="43"/>
  <c r="I66" i="4"/>
  <c r="I79" i="4" s="1"/>
  <c r="I66" i="18"/>
  <c r="I79" i="18" s="1"/>
  <c r="I66" i="16"/>
  <c r="I79" i="16" s="1"/>
  <c r="I66" i="13"/>
  <c r="I79" i="13" s="1"/>
  <c r="I66" i="7"/>
  <c r="I66" i="6"/>
  <c r="I66" i="37"/>
  <c r="I79" i="37" s="1"/>
  <c r="I66" i="19"/>
  <c r="I79" i="19" s="1"/>
  <c r="I66" i="17"/>
  <c r="I66" i="14"/>
  <c r="I66" i="12"/>
  <c r="I79" i="12" s="1"/>
  <c r="I66" i="9"/>
  <c r="I79" i="9" s="1"/>
  <c r="I66" i="5"/>
  <c r="I79" i="5" s="1"/>
  <c r="I79" i="40" l="1"/>
  <c r="I79" i="36"/>
  <c r="I79" i="7"/>
  <c r="I79" i="27"/>
  <c r="I79" i="43"/>
  <c r="I79" i="6"/>
  <c r="I79" i="17"/>
  <c r="I79" i="14"/>
  <c r="J55" i="38"/>
  <c r="J55" i="40"/>
  <c r="I40" i="42" l="1"/>
  <c r="J33" i="42"/>
  <c r="I40" i="41"/>
  <c r="J33" i="41"/>
  <c r="I40" i="38"/>
  <c r="J33" i="38"/>
  <c r="I40" i="40"/>
  <c r="J33" i="40"/>
  <c r="E40" i="27"/>
  <c r="I40" i="9"/>
  <c r="I39" i="9"/>
  <c r="I39" i="40"/>
  <c r="I39" i="38"/>
  <c r="I39" i="41"/>
  <c r="I39" i="5"/>
  <c r="I25" i="27" l="1"/>
  <c r="H25" i="27"/>
  <c r="G25" i="27"/>
  <c r="F25" i="27"/>
  <c r="K25" i="27" s="1"/>
  <c r="E25" i="27"/>
  <c r="I25" i="23"/>
  <c r="I16" i="23"/>
  <c r="I73" i="23" s="1"/>
  <c r="I25" i="22"/>
  <c r="I16" i="22"/>
  <c r="I73" i="22" s="1"/>
  <c r="I25" i="21"/>
  <c r="I16" i="21"/>
  <c r="I16" i="36"/>
  <c r="I73" i="36" s="1"/>
  <c r="I25" i="43"/>
  <c r="I16" i="43"/>
  <c r="I73" i="43" s="1"/>
  <c r="I16" i="4"/>
  <c r="I73" i="4" s="1"/>
  <c r="I25" i="16"/>
  <c r="I16" i="16"/>
  <c r="I73" i="16" s="1"/>
  <c r="I25" i="13"/>
  <c r="I73" i="13" s="1"/>
  <c r="I16" i="13"/>
  <c r="I16" i="7"/>
  <c r="I73" i="7" s="1"/>
  <c r="I25" i="6"/>
  <c r="I16" i="6"/>
  <c r="I73" i="6" s="1"/>
  <c r="I25" i="18"/>
  <c r="H16" i="18"/>
  <c r="I16" i="18"/>
  <c r="I25" i="42"/>
  <c r="I25" i="41"/>
  <c r="H16" i="41"/>
  <c r="I16" i="41"/>
  <c r="I73" i="41" s="1"/>
  <c r="I16" i="38"/>
  <c r="I73" i="38" s="1"/>
  <c r="I25" i="38"/>
  <c r="I25" i="40"/>
  <c r="I16" i="40"/>
  <c r="I73" i="40" s="1"/>
  <c r="I16" i="27"/>
  <c r="I73" i="27" s="1"/>
  <c r="I25" i="26"/>
  <c r="I16" i="26"/>
  <c r="I73" i="26" s="1"/>
  <c r="I16" i="25"/>
  <c r="I73" i="25" s="1"/>
  <c r="I25" i="24"/>
  <c r="I16" i="24"/>
  <c r="I73" i="24" s="1"/>
  <c r="I16" i="37"/>
  <c r="I73" i="37" s="1"/>
  <c r="I16" i="19"/>
  <c r="I73" i="19" s="1"/>
  <c r="I25" i="17"/>
  <c r="I16" i="17"/>
  <c r="I25" i="14"/>
  <c r="I16" i="14"/>
  <c r="I73" i="14" s="1"/>
  <c r="I16" i="12"/>
  <c r="I73" i="12" s="1"/>
  <c r="I25" i="9"/>
  <c r="I16" i="9"/>
  <c r="I16" i="5"/>
  <c r="I73" i="5" s="1"/>
  <c r="J64" i="40"/>
  <c r="J63" i="40"/>
  <c r="J64" i="38"/>
  <c r="J63" i="38"/>
  <c r="J64" i="41"/>
  <c r="J63" i="41"/>
  <c r="J56" i="40"/>
  <c r="J56" i="38"/>
  <c r="J56" i="41"/>
  <c r="J54" i="41"/>
  <c r="J56" i="42"/>
  <c r="J54" i="42"/>
  <c r="J47" i="40"/>
  <c r="J46" i="40"/>
  <c r="J47" i="38"/>
  <c r="J46" i="38"/>
  <c r="J47" i="41"/>
  <c r="J46" i="41"/>
  <c r="J47" i="42"/>
  <c r="J46" i="42"/>
  <c r="J32" i="40"/>
  <c r="J32" i="38"/>
  <c r="J32" i="41"/>
  <c r="J23" i="40"/>
  <c r="J22" i="40"/>
  <c r="J23" i="38"/>
  <c r="J22" i="38"/>
  <c r="J23" i="41"/>
  <c r="J22" i="41"/>
  <c r="J21" i="41"/>
  <c r="J23" i="42"/>
  <c r="J22" i="42"/>
  <c r="J14" i="40"/>
  <c r="J14" i="38"/>
  <c r="J14" i="41"/>
  <c r="J13" i="40"/>
  <c r="J13" i="38"/>
  <c r="J13" i="41"/>
  <c r="I73" i="18" l="1"/>
  <c r="I73" i="9"/>
  <c r="I73" i="17"/>
  <c r="I73" i="21"/>
  <c r="H66" i="19"/>
  <c r="H66" i="9"/>
  <c r="H73" i="41"/>
  <c r="H66" i="41"/>
  <c r="H66" i="38"/>
  <c r="H66" i="40"/>
  <c r="H66" i="27"/>
  <c r="H66" i="26"/>
  <c r="H66" i="25"/>
  <c r="H66" i="24"/>
  <c r="H66" i="23"/>
  <c r="H66" i="22"/>
  <c r="H66" i="21"/>
  <c r="H66" i="36"/>
  <c r="H66" i="43"/>
  <c r="H66" i="4"/>
  <c r="H66" i="18"/>
  <c r="H66" i="16"/>
  <c r="H65" i="16"/>
  <c r="H66" i="13"/>
  <c r="H66" i="7"/>
  <c r="H66" i="6"/>
  <c r="H66" i="37"/>
  <c r="H66" i="17"/>
  <c r="H66" i="14"/>
  <c r="H66" i="12"/>
  <c r="H66" i="5"/>
  <c r="H40" i="42" l="1"/>
  <c r="H39" i="41"/>
  <c r="H40" i="41"/>
  <c r="H39" i="38"/>
  <c r="H40" i="38"/>
  <c r="H39" i="40"/>
  <c r="H40" i="40"/>
  <c r="H39" i="9"/>
  <c r="H40" i="9"/>
  <c r="H39" i="5"/>
  <c r="H25" i="42"/>
  <c r="H25" i="41"/>
  <c r="H25" i="38"/>
  <c r="H16" i="38"/>
  <c r="H73" i="38" s="1"/>
  <c r="H25" i="40"/>
  <c r="H16" i="40"/>
  <c r="H73" i="40" s="1"/>
  <c r="H16" i="27"/>
  <c r="H73" i="27" s="1"/>
  <c r="H25" i="26"/>
  <c r="H16" i="26"/>
  <c r="H16" i="25"/>
  <c r="H73" i="25" s="1"/>
  <c r="H16" i="24"/>
  <c r="H25" i="24"/>
  <c r="H25" i="23"/>
  <c r="H16" i="23"/>
  <c r="H73" i="23" s="1"/>
  <c r="H25" i="22"/>
  <c r="H16" i="22"/>
  <c r="H73" i="22" s="1"/>
  <c r="H25" i="21"/>
  <c r="H16" i="21"/>
  <c r="H73" i="21" s="1"/>
  <c r="H16" i="36"/>
  <c r="H73" i="36" s="1"/>
  <c r="H25" i="43"/>
  <c r="H16" i="43"/>
  <c r="H73" i="43" s="1"/>
  <c r="H16" i="4"/>
  <c r="H73" i="4" s="1"/>
  <c r="H25" i="18"/>
  <c r="H73" i="18" s="1"/>
  <c r="H25" i="16"/>
  <c r="H16" i="16"/>
  <c r="H25" i="13"/>
  <c r="H16" i="13"/>
  <c r="H73" i="13" s="1"/>
  <c r="H16" i="7"/>
  <c r="H73" i="7" s="1"/>
  <c r="H25" i="6"/>
  <c r="H16" i="6"/>
  <c r="H73" i="6" s="1"/>
  <c r="H16" i="37"/>
  <c r="H73" i="37" s="1"/>
  <c r="H16" i="19"/>
  <c r="H73" i="19" s="1"/>
  <c r="H25" i="17"/>
  <c r="H16" i="17"/>
  <c r="H73" i="17" s="1"/>
  <c r="H25" i="14"/>
  <c r="H16" i="14"/>
  <c r="H73" i="14" s="1"/>
  <c r="H16" i="12"/>
  <c r="H73" i="12" s="1"/>
  <c r="H25" i="9"/>
  <c r="H16" i="9"/>
  <c r="H16" i="5"/>
  <c r="H73" i="5" s="1"/>
  <c r="H79" i="9"/>
  <c r="H79" i="12"/>
  <c r="H79" i="14"/>
  <c r="H79" i="17"/>
  <c r="H79" i="19"/>
  <c r="H79" i="37"/>
  <c r="H79" i="6"/>
  <c r="H79" i="7"/>
  <c r="H79" i="13"/>
  <c r="H79" i="16"/>
  <c r="H79" i="18"/>
  <c r="H79" i="4"/>
  <c r="H79" i="43"/>
  <c r="H79" i="36"/>
  <c r="H79" i="21"/>
  <c r="H79" i="22"/>
  <c r="H79" i="23"/>
  <c r="H79" i="24"/>
  <c r="H79" i="25"/>
  <c r="H79" i="26"/>
  <c r="H79" i="27"/>
  <c r="H79" i="40"/>
  <c r="H79" i="38"/>
  <c r="H79" i="41"/>
  <c r="H79" i="5"/>
  <c r="H73" i="16" l="1"/>
  <c r="H73" i="24"/>
  <c r="H73" i="9"/>
  <c r="H73" i="26"/>
  <c r="G65" i="41"/>
  <c r="G66" i="41"/>
  <c r="G65" i="38"/>
  <c r="G66" i="38"/>
  <c r="G65" i="40"/>
  <c r="G66" i="40"/>
  <c r="G65" i="27"/>
  <c r="G66" i="27"/>
  <c r="G65" i="26"/>
  <c r="G66" i="26"/>
  <c r="G65" i="25"/>
  <c r="G66" i="25"/>
  <c r="G65" i="24"/>
  <c r="G66" i="24"/>
  <c r="G65" i="23"/>
  <c r="G66" i="23"/>
  <c r="G65" i="22"/>
  <c r="G66" i="22"/>
  <c r="G65" i="21"/>
  <c r="G66" i="21"/>
  <c r="G65" i="36"/>
  <c r="G66" i="36"/>
  <c r="G65" i="43"/>
  <c r="G66" i="43"/>
  <c r="G66" i="4"/>
  <c r="G65" i="18"/>
  <c r="G66" i="18"/>
  <c r="G65" i="16"/>
  <c r="G66" i="16"/>
  <c r="G65" i="13"/>
  <c r="G66" i="13"/>
  <c r="G65" i="7"/>
  <c r="G66" i="7"/>
  <c r="G65" i="6"/>
  <c r="G66" i="6"/>
  <c r="G65" i="37"/>
  <c r="G66" i="37"/>
  <c r="G65" i="19"/>
  <c r="G66" i="19"/>
  <c r="G65" i="17"/>
  <c r="G66" i="17"/>
  <c r="G65" i="14"/>
  <c r="G66" i="14"/>
  <c r="G65" i="12"/>
  <c r="G66" i="12"/>
  <c r="G65" i="9"/>
  <c r="G66" i="9"/>
  <c r="G66" i="5"/>
  <c r="C79" i="5"/>
  <c r="G48" i="12"/>
  <c r="G25" i="42" l="1"/>
  <c r="G25" i="41"/>
  <c r="G25" i="38"/>
  <c r="G25" i="40"/>
  <c r="G25" i="26"/>
  <c r="G25" i="24"/>
  <c r="G16" i="24"/>
  <c r="G73" i="24" s="1"/>
  <c r="G25" i="23"/>
  <c r="G25" i="22"/>
  <c r="G25" i="21"/>
  <c r="E16" i="21"/>
  <c r="F16" i="21"/>
  <c r="G16" i="21"/>
  <c r="G73" i="21" s="1"/>
  <c r="G25" i="43"/>
  <c r="K16" i="21" l="1"/>
  <c r="G25" i="18"/>
  <c r="G25" i="16"/>
  <c r="G25" i="13"/>
  <c r="G73" i="13" s="1"/>
  <c r="G25" i="6"/>
  <c r="G16" i="6"/>
  <c r="G73" i="6" s="1"/>
  <c r="G25" i="17"/>
  <c r="G16" i="17"/>
  <c r="G73" i="17" s="1"/>
  <c r="G25" i="14"/>
  <c r="G16" i="12"/>
  <c r="G25" i="9"/>
  <c r="F25" i="9"/>
  <c r="K25" i="9" s="1"/>
  <c r="G16" i="9"/>
  <c r="G73" i="9" s="1"/>
  <c r="G16" i="14"/>
  <c r="G73" i="14" s="1"/>
  <c r="G16" i="19"/>
  <c r="G16" i="37"/>
  <c r="G16" i="7"/>
  <c r="G73" i="7" s="1"/>
  <c r="G16" i="13"/>
  <c r="G16" i="16"/>
  <c r="G73" i="16" s="1"/>
  <c r="G16" i="18"/>
  <c r="G73" i="18" s="1"/>
  <c r="G16" i="4"/>
  <c r="G73" i="4" s="1"/>
  <c r="G16" i="43"/>
  <c r="G73" i="43" s="1"/>
  <c r="G16" i="36"/>
  <c r="G73" i="36" s="1"/>
  <c r="G16" i="22"/>
  <c r="G73" i="22" s="1"/>
  <c r="G16" i="23"/>
  <c r="G73" i="23" s="1"/>
  <c r="G16" i="25"/>
  <c r="G73" i="25" s="1"/>
  <c r="G16" i="26"/>
  <c r="G73" i="26" s="1"/>
  <c r="G16" i="27"/>
  <c r="G73" i="27" s="1"/>
  <c r="G16" i="40"/>
  <c r="G16" i="38"/>
  <c r="G16" i="41"/>
  <c r="G16" i="5"/>
  <c r="C24" i="42" l="1"/>
  <c r="D24" i="42"/>
  <c r="E24" i="42"/>
  <c r="F24" i="42"/>
  <c r="F40" i="42" s="1"/>
  <c r="C25" i="42"/>
  <c r="D25" i="42"/>
  <c r="E25" i="42"/>
  <c r="F25" i="42"/>
  <c r="G40" i="42"/>
  <c r="C48" i="42"/>
  <c r="D48" i="42"/>
  <c r="E48" i="42"/>
  <c r="J48" i="42" s="1"/>
  <c r="C15" i="41"/>
  <c r="D15" i="41"/>
  <c r="D39" i="41" s="1"/>
  <c r="E15" i="41"/>
  <c r="F15" i="41"/>
  <c r="F39" i="41" s="1"/>
  <c r="C16" i="41"/>
  <c r="D16" i="41"/>
  <c r="E16" i="41"/>
  <c r="F16" i="41"/>
  <c r="C24" i="41"/>
  <c r="D24" i="41"/>
  <c r="E24" i="41"/>
  <c r="F24" i="41"/>
  <c r="F40" i="41" s="1"/>
  <c r="C25" i="41"/>
  <c r="D25" i="41"/>
  <c r="E25" i="41"/>
  <c r="F25" i="41"/>
  <c r="C39" i="41"/>
  <c r="E39" i="41"/>
  <c r="G39" i="41"/>
  <c r="G40" i="41"/>
  <c r="C48" i="41"/>
  <c r="D48" i="41"/>
  <c r="E48" i="41"/>
  <c r="J48" i="41" s="1"/>
  <c r="D65" i="41"/>
  <c r="E65" i="41"/>
  <c r="F65" i="41"/>
  <c r="D66" i="41"/>
  <c r="E66" i="41"/>
  <c r="F66" i="41"/>
  <c r="F79" i="41" s="1"/>
  <c r="G73" i="41"/>
  <c r="C15" i="38"/>
  <c r="D15" i="38"/>
  <c r="E15" i="38"/>
  <c r="F15" i="38"/>
  <c r="F39" i="38" s="1"/>
  <c r="C16" i="38"/>
  <c r="D16" i="38"/>
  <c r="E16" i="38"/>
  <c r="F16" i="38"/>
  <c r="C24" i="38"/>
  <c r="D24" i="38"/>
  <c r="E24" i="38"/>
  <c r="F24" i="38"/>
  <c r="F40" i="38" s="1"/>
  <c r="C25" i="38"/>
  <c r="D25" i="38"/>
  <c r="E25" i="38"/>
  <c r="F25" i="38"/>
  <c r="C39" i="38"/>
  <c r="D39" i="38"/>
  <c r="G39" i="38"/>
  <c r="D40" i="38"/>
  <c r="G40" i="38"/>
  <c r="C48" i="38"/>
  <c r="D48" i="38"/>
  <c r="E48" i="38"/>
  <c r="J48" i="38" s="1"/>
  <c r="D65" i="38"/>
  <c r="E65" i="38"/>
  <c r="F65" i="38"/>
  <c r="D66" i="38"/>
  <c r="E66" i="38"/>
  <c r="F66" i="38"/>
  <c r="G73" i="38"/>
  <c r="C15" i="40"/>
  <c r="D15" i="40"/>
  <c r="E15" i="40"/>
  <c r="F15" i="40"/>
  <c r="F39" i="40" s="1"/>
  <c r="C16" i="40"/>
  <c r="D16" i="40"/>
  <c r="E16" i="40"/>
  <c r="J16" i="40" s="1"/>
  <c r="F16" i="40"/>
  <c r="C24" i="40"/>
  <c r="D24" i="40"/>
  <c r="E24" i="40"/>
  <c r="F24" i="40"/>
  <c r="C25" i="40"/>
  <c r="D25" i="40"/>
  <c r="E25" i="40"/>
  <c r="F25" i="40"/>
  <c r="C39" i="40"/>
  <c r="G39" i="40"/>
  <c r="G40" i="40"/>
  <c r="D46" i="40"/>
  <c r="C48" i="40"/>
  <c r="E48" i="40"/>
  <c r="J48" i="40" s="1"/>
  <c r="D65" i="40"/>
  <c r="E65" i="40"/>
  <c r="F65" i="40"/>
  <c r="D66" i="40"/>
  <c r="E66" i="40"/>
  <c r="F66" i="40"/>
  <c r="F79" i="40" s="1"/>
  <c r="G79" i="40"/>
  <c r="D15" i="27"/>
  <c r="E15" i="27"/>
  <c r="F15" i="27"/>
  <c r="D16" i="27"/>
  <c r="E16" i="27"/>
  <c r="F16" i="27"/>
  <c r="D48" i="27"/>
  <c r="D65" i="27"/>
  <c r="E65" i="27"/>
  <c r="F65" i="27"/>
  <c r="K65" i="27" s="1"/>
  <c r="D66" i="27"/>
  <c r="E66" i="27"/>
  <c r="F66" i="27"/>
  <c r="K66" i="27" s="1"/>
  <c r="D15" i="26"/>
  <c r="E15" i="26"/>
  <c r="F15" i="26"/>
  <c r="D16" i="26"/>
  <c r="E16" i="26"/>
  <c r="F16" i="26"/>
  <c r="D24" i="26"/>
  <c r="E24" i="26"/>
  <c r="F24" i="26"/>
  <c r="D25" i="26"/>
  <c r="E25" i="26"/>
  <c r="F25" i="26"/>
  <c r="K25" i="26" s="1"/>
  <c r="D48" i="26"/>
  <c r="D65" i="26"/>
  <c r="E65" i="26"/>
  <c r="F65" i="26"/>
  <c r="K65" i="26" s="1"/>
  <c r="D66" i="26"/>
  <c r="E66" i="26"/>
  <c r="F66" i="26"/>
  <c r="K66" i="26" s="1"/>
  <c r="D15" i="25"/>
  <c r="E15" i="25"/>
  <c r="E39" i="25" s="1"/>
  <c r="F15" i="25"/>
  <c r="D16" i="25"/>
  <c r="E16" i="25"/>
  <c r="F16" i="25"/>
  <c r="D48" i="25"/>
  <c r="E48" i="25"/>
  <c r="D65" i="25"/>
  <c r="E65" i="25"/>
  <c r="F65" i="25"/>
  <c r="K65" i="25" s="1"/>
  <c r="D66" i="25"/>
  <c r="E66" i="25"/>
  <c r="F66" i="25"/>
  <c r="G79" i="25"/>
  <c r="D15" i="24"/>
  <c r="E15" i="24"/>
  <c r="F15" i="24"/>
  <c r="D16" i="24"/>
  <c r="E16" i="24"/>
  <c r="F16" i="24"/>
  <c r="D24" i="24"/>
  <c r="D40" i="24" s="1"/>
  <c r="E24" i="24"/>
  <c r="F24" i="24"/>
  <c r="D25" i="24"/>
  <c r="E25" i="24"/>
  <c r="F25" i="24"/>
  <c r="K25" i="24" s="1"/>
  <c r="D48" i="24"/>
  <c r="D65" i="24"/>
  <c r="E65" i="24"/>
  <c r="F65" i="24"/>
  <c r="K65" i="24" s="1"/>
  <c r="D66" i="24"/>
  <c r="E66" i="24"/>
  <c r="F66" i="24"/>
  <c r="C15" i="23"/>
  <c r="D15" i="23"/>
  <c r="E15" i="23"/>
  <c r="E39" i="23" s="1"/>
  <c r="F15" i="23"/>
  <c r="C16" i="23"/>
  <c r="D16" i="23"/>
  <c r="E16" i="23"/>
  <c r="F16" i="23"/>
  <c r="C24" i="23"/>
  <c r="C40" i="23" s="1"/>
  <c r="D24" i="23"/>
  <c r="E24" i="23"/>
  <c r="E40" i="23" s="1"/>
  <c r="F24" i="23"/>
  <c r="C25" i="23"/>
  <c r="D25" i="23"/>
  <c r="E25" i="23"/>
  <c r="F25" i="23"/>
  <c r="K25" i="23" s="1"/>
  <c r="F48" i="23"/>
  <c r="K48" i="23" s="1"/>
  <c r="C65" i="23"/>
  <c r="D65" i="23"/>
  <c r="E65" i="23"/>
  <c r="F65" i="23"/>
  <c r="K65" i="23" s="1"/>
  <c r="C66" i="23"/>
  <c r="D66" i="23"/>
  <c r="E66" i="23"/>
  <c r="E79" i="23" s="1"/>
  <c r="F66" i="23"/>
  <c r="K66" i="23" s="1"/>
  <c r="D15" i="22"/>
  <c r="E15" i="22"/>
  <c r="E39" i="22" s="1"/>
  <c r="F15" i="22"/>
  <c r="D16" i="22"/>
  <c r="E16" i="22"/>
  <c r="F16" i="22"/>
  <c r="D24" i="22"/>
  <c r="D40" i="22" s="1"/>
  <c r="E24" i="22"/>
  <c r="E40" i="22" s="1"/>
  <c r="F24" i="22"/>
  <c r="D25" i="22"/>
  <c r="E25" i="22"/>
  <c r="F25" i="22"/>
  <c r="K25" i="22" s="1"/>
  <c r="D48" i="22"/>
  <c r="E48" i="22"/>
  <c r="F48" i="22"/>
  <c r="K48" i="22" s="1"/>
  <c r="D65" i="22"/>
  <c r="E65" i="22"/>
  <c r="F65" i="22"/>
  <c r="K65" i="22" s="1"/>
  <c r="D66" i="22"/>
  <c r="E66" i="22"/>
  <c r="F66" i="22"/>
  <c r="K66" i="22" s="1"/>
  <c r="G79" i="22"/>
  <c r="D15" i="21"/>
  <c r="E15" i="21"/>
  <c r="E39" i="21" s="1"/>
  <c r="F15" i="21"/>
  <c r="D16" i="21"/>
  <c r="D24" i="21"/>
  <c r="E24" i="21"/>
  <c r="E40" i="21" s="1"/>
  <c r="F24" i="21"/>
  <c r="D25" i="21"/>
  <c r="E25" i="21"/>
  <c r="F25" i="21"/>
  <c r="D46" i="21"/>
  <c r="E48" i="21"/>
  <c r="F48" i="21"/>
  <c r="D65" i="21"/>
  <c r="E65" i="21"/>
  <c r="F65" i="21"/>
  <c r="K65" i="21" s="1"/>
  <c r="D66" i="21"/>
  <c r="E66" i="21"/>
  <c r="F66" i="21"/>
  <c r="K66" i="21" s="1"/>
  <c r="G79" i="21"/>
  <c r="C15" i="36"/>
  <c r="C39" i="36" s="1"/>
  <c r="D15" i="36"/>
  <c r="E15" i="36"/>
  <c r="F15" i="36"/>
  <c r="C16" i="36"/>
  <c r="D16" i="36"/>
  <c r="E16" i="36"/>
  <c r="F16" i="36"/>
  <c r="D39" i="36"/>
  <c r="C48" i="36"/>
  <c r="D48" i="36"/>
  <c r="E48" i="36"/>
  <c r="F48" i="36"/>
  <c r="K48" i="36" s="1"/>
  <c r="C65" i="36"/>
  <c r="D65" i="36"/>
  <c r="E65" i="36"/>
  <c r="F65" i="36"/>
  <c r="K65" i="36" s="1"/>
  <c r="C66" i="36"/>
  <c r="D66" i="36"/>
  <c r="E66" i="36"/>
  <c r="F66" i="36"/>
  <c r="K66" i="36" s="1"/>
  <c r="C15" i="43"/>
  <c r="D15" i="43"/>
  <c r="E15" i="43"/>
  <c r="E39" i="43" s="1"/>
  <c r="F15" i="43"/>
  <c r="C16" i="43"/>
  <c r="D16" i="43"/>
  <c r="E16" i="43"/>
  <c r="F16" i="43"/>
  <c r="C24" i="43"/>
  <c r="C40" i="43" s="1"/>
  <c r="D24" i="43"/>
  <c r="E24" i="43"/>
  <c r="E40" i="43" s="1"/>
  <c r="F24" i="43"/>
  <c r="F40" i="43" s="1"/>
  <c r="K40" i="43" s="1"/>
  <c r="C25" i="43"/>
  <c r="D25" i="43"/>
  <c r="E25" i="43"/>
  <c r="F25" i="43"/>
  <c r="F48" i="43"/>
  <c r="K48" i="43" s="1"/>
  <c r="C65" i="43"/>
  <c r="D65" i="43"/>
  <c r="E65" i="43"/>
  <c r="F65" i="43"/>
  <c r="K65" i="43" s="1"/>
  <c r="C66" i="43"/>
  <c r="D66" i="43"/>
  <c r="E66" i="43"/>
  <c r="E79" i="43" s="1"/>
  <c r="F66" i="43"/>
  <c r="K66" i="43" s="1"/>
  <c r="C79" i="43"/>
  <c r="E15" i="4"/>
  <c r="F15" i="4"/>
  <c r="C16" i="4"/>
  <c r="D16" i="4"/>
  <c r="E16" i="4"/>
  <c r="F16" i="4"/>
  <c r="C39" i="4"/>
  <c r="D39" i="4"/>
  <c r="C48" i="4"/>
  <c r="C79" i="4" s="1"/>
  <c r="D48" i="4"/>
  <c r="E48" i="4"/>
  <c r="F48" i="4"/>
  <c r="K48" i="4" s="1"/>
  <c r="D66" i="4"/>
  <c r="E66" i="4"/>
  <c r="F66" i="4"/>
  <c r="K66" i="4" s="1"/>
  <c r="D15" i="18"/>
  <c r="D39" i="18" s="1"/>
  <c r="E15" i="18"/>
  <c r="E39" i="18" s="1"/>
  <c r="F15" i="18"/>
  <c r="D16" i="18"/>
  <c r="E16" i="18"/>
  <c r="F16" i="18"/>
  <c r="D24" i="18"/>
  <c r="E24" i="18"/>
  <c r="E40" i="18" s="1"/>
  <c r="F24" i="18"/>
  <c r="D25" i="18"/>
  <c r="E25" i="18"/>
  <c r="F25" i="18"/>
  <c r="K25" i="18" s="1"/>
  <c r="D48" i="18"/>
  <c r="E48" i="18"/>
  <c r="D65" i="18"/>
  <c r="E65" i="18"/>
  <c r="F65" i="18"/>
  <c r="K65" i="18" s="1"/>
  <c r="D66" i="18"/>
  <c r="E66" i="18"/>
  <c r="F66" i="18"/>
  <c r="G79" i="18"/>
  <c r="D15" i="16"/>
  <c r="E15" i="16"/>
  <c r="E39" i="16" s="1"/>
  <c r="F15" i="16"/>
  <c r="D16" i="16"/>
  <c r="E16" i="16"/>
  <c r="F16" i="16"/>
  <c r="D24" i="16"/>
  <c r="E24" i="16"/>
  <c r="E40" i="16" s="1"/>
  <c r="F24" i="16"/>
  <c r="C25" i="16"/>
  <c r="D25" i="16"/>
  <c r="E25" i="16"/>
  <c r="F25" i="16"/>
  <c r="K25" i="16" s="1"/>
  <c r="D48" i="16"/>
  <c r="E48" i="16"/>
  <c r="F48" i="16"/>
  <c r="K48" i="16" s="1"/>
  <c r="D65" i="16"/>
  <c r="E65" i="16"/>
  <c r="F65" i="16"/>
  <c r="K65" i="16" s="1"/>
  <c r="D66" i="16"/>
  <c r="E66" i="16"/>
  <c r="F66" i="16"/>
  <c r="K66" i="16" s="1"/>
  <c r="D15" i="13"/>
  <c r="E15" i="13"/>
  <c r="F15" i="13"/>
  <c r="D16" i="13"/>
  <c r="E16" i="13"/>
  <c r="F16" i="13"/>
  <c r="K16" i="13" s="1"/>
  <c r="D24" i="13"/>
  <c r="E24" i="13"/>
  <c r="F24" i="13"/>
  <c r="D25" i="13"/>
  <c r="E25" i="13"/>
  <c r="F25" i="13"/>
  <c r="E39" i="13"/>
  <c r="D46" i="13"/>
  <c r="E48" i="13"/>
  <c r="F48" i="13"/>
  <c r="K48" i="13" s="1"/>
  <c r="D65" i="13"/>
  <c r="E65" i="13"/>
  <c r="F65" i="13"/>
  <c r="K65" i="13" s="1"/>
  <c r="D66" i="13"/>
  <c r="E66" i="13"/>
  <c r="F66" i="13"/>
  <c r="K66" i="13" s="1"/>
  <c r="D15" i="7"/>
  <c r="E15" i="7"/>
  <c r="E39" i="7" s="1"/>
  <c r="F15" i="7"/>
  <c r="D16" i="7"/>
  <c r="E16" i="7"/>
  <c r="F16" i="7"/>
  <c r="D48" i="7"/>
  <c r="F48" i="7"/>
  <c r="K48" i="7" s="1"/>
  <c r="D65" i="7"/>
  <c r="E65" i="7"/>
  <c r="F65" i="7"/>
  <c r="K65" i="7" s="1"/>
  <c r="D66" i="7"/>
  <c r="E66" i="7"/>
  <c r="E73" i="7" s="1"/>
  <c r="F66" i="7"/>
  <c r="K66" i="7" s="1"/>
  <c r="E79" i="7"/>
  <c r="D15" i="6"/>
  <c r="E15" i="6"/>
  <c r="E39" i="6" s="1"/>
  <c r="F15" i="6"/>
  <c r="D16" i="6"/>
  <c r="E16" i="6"/>
  <c r="F16" i="6"/>
  <c r="D24" i="6"/>
  <c r="E24" i="6"/>
  <c r="E40" i="6" s="1"/>
  <c r="F24" i="6"/>
  <c r="D25" i="6"/>
  <c r="E25" i="6"/>
  <c r="F25" i="6"/>
  <c r="K25" i="6" s="1"/>
  <c r="D48" i="6"/>
  <c r="E48" i="6"/>
  <c r="F48" i="6"/>
  <c r="K48" i="6" s="1"/>
  <c r="D65" i="6"/>
  <c r="E65" i="6"/>
  <c r="F65" i="6"/>
  <c r="K65" i="6" s="1"/>
  <c r="D66" i="6"/>
  <c r="E66" i="6"/>
  <c r="F66" i="6"/>
  <c r="K66" i="6" s="1"/>
  <c r="C15" i="37"/>
  <c r="D15" i="37"/>
  <c r="E15" i="37"/>
  <c r="E39" i="37" s="1"/>
  <c r="F15" i="37"/>
  <c r="C16" i="37"/>
  <c r="D16" i="37"/>
  <c r="E16" i="37"/>
  <c r="F16" i="37"/>
  <c r="K16" i="37" s="1"/>
  <c r="D46" i="37"/>
  <c r="C48" i="37"/>
  <c r="F48" i="37"/>
  <c r="K48" i="37" s="1"/>
  <c r="C65" i="37"/>
  <c r="D65" i="37"/>
  <c r="E65" i="37"/>
  <c r="F65" i="37"/>
  <c r="K65" i="37" s="1"/>
  <c r="C66" i="37"/>
  <c r="D66" i="37"/>
  <c r="E66" i="37"/>
  <c r="E79" i="37" s="1"/>
  <c r="F66" i="37"/>
  <c r="K66" i="37" s="1"/>
  <c r="G73" i="37"/>
  <c r="D15" i="19"/>
  <c r="E15" i="19"/>
  <c r="F15" i="19"/>
  <c r="D16" i="19"/>
  <c r="E16" i="19"/>
  <c r="F16" i="19"/>
  <c r="K16" i="19" s="1"/>
  <c r="D48" i="19"/>
  <c r="D65" i="19"/>
  <c r="E65" i="19"/>
  <c r="F65" i="19"/>
  <c r="K65" i="19" s="1"/>
  <c r="D66" i="19"/>
  <c r="E66" i="19"/>
  <c r="F66" i="19"/>
  <c r="G73" i="19"/>
  <c r="G79" i="19"/>
  <c r="D15" i="17"/>
  <c r="E15" i="17"/>
  <c r="F15" i="17"/>
  <c r="D16" i="17"/>
  <c r="E16" i="17"/>
  <c r="F16" i="17"/>
  <c r="E24" i="17"/>
  <c r="F24" i="17"/>
  <c r="F40" i="17" s="1"/>
  <c r="K40" i="17" s="1"/>
  <c r="D25" i="17"/>
  <c r="E25" i="17"/>
  <c r="F25" i="17"/>
  <c r="D40" i="17"/>
  <c r="D46" i="17"/>
  <c r="E48" i="17"/>
  <c r="D65" i="17"/>
  <c r="E65" i="17"/>
  <c r="F65" i="17"/>
  <c r="K65" i="17" s="1"/>
  <c r="D66" i="17"/>
  <c r="E66" i="17"/>
  <c r="F66" i="17"/>
  <c r="D15" i="14"/>
  <c r="E15" i="14"/>
  <c r="E39" i="14" s="1"/>
  <c r="F15" i="14"/>
  <c r="D16" i="14"/>
  <c r="E16" i="14"/>
  <c r="F16" i="14"/>
  <c r="D24" i="14"/>
  <c r="E24" i="14"/>
  <c r="E40" i="14" s="1"/>
  <c r="F24" i="14"/>
  <c r="D25" i="14"/>
  <c r="E25" i="14"/>
  <c r="F25" i="14"/>
  <c r="K25" i="14" s="1"/>
  <c r="C40" i="14"/>
  <c r="D46" i="14"/>
  <c r="E48" i="14"/>
  <c r="D65" i="14"/>
  <c r="E65" i="14"/>
  <c r="F65" i="14"/>
  <c r="K65" i="14" s="1"/>
  <c r="D66" i="14"/>
  <c r="E66" i="14"/>
  <c r="F66" i="14"/>
  <c r="K66" i="14" s="1"/>
  <c r="D15" i="12"/>
  <c r="E15" i="12"/>
  <c r="E39" i="12" s="1"/>
  <c r="F15" i="12"/>
  <c r="D16" i="12"/>
  <c r="E16" i="12"/>
  <c r="F16" i="12"/>
  <c r="K16" i="12" s="1"/>
  <c r="D46" i="12"/>
  <c r="F48" i="12"/>
  <c r="D65" i="12"/>
  <c r="E65" i="12"/>
  <c r="F65" i="12"/>
  <c r="K65" i="12" s="1"/>
  <c r="D66" i="12"/>
  <c r="E66" i="12"/>
  <c r="F66" i="12"/>
  <c r="K66" i="12" s="1"/>
  <c r="G73" i="12"/>
  <c r="E79" i="12"/>
  <c r="D15" i="9"/>
  <c r="E15" i="9"/>
  <c r="E39" i="9" s="1"/>
  <c r="F15" i="9"/>
  <c r="K15" i="9" s="1"/>
  <c r="D16" i="9"/>
  <c r="E16" i="9"/>
  <c r="F16" i="9"/>
  <c r="D24" i="9"/>
  <c r="E24" i="9"/>
  <c r="E40" i="9" s="1"/>
  <c r="F24" i="9"/>
  <c r="D25" i="9"/>
  <c r="E25" i="9"/>
  <c r="F39" i="9"/>
  <c r="G39" i="9"/>
  <c r="G40" i="9"/>
  <c r="D46" i="9"/>
  <c r="E48" i="9"/>
  <c r="D65" i="9"/>
  <c r="E65" i="9"/>
  <c r="F65" i="9"/>
  <c r="K65" i="9" s="1"/>
  <c r="D66" i="9"/>
  <c r="E66" i="9"/>
  <c r="F66" i="9"/>
  <c r="G79" i="9"/>
  <c r="D15" i="5"/>
  <c r="E15" i="5"/>
  <c r="F15" i="5"/>
  <c r="D16" i="5"/>
  <c r="E16" i="5"/>
  <c r="E73" i="5" s="1"/>
  <c r="F16" i="5"/>
  <c r="G39" i="5"/>
  <c r="D48" i="5"/>
  <c r="E48" i="5"/>
  <c r="E79" i="5" s="1"/>
  <c r="D66" i="5"/>
  <c r="E66" i="5"/>
  <c r="F66" i="5"/>
  <c r="F79" i="21" l="1"/>
  <c r="K79" i="21" s="1"/>
  <c r="K48" i="21"/>
  <c r="F39" i="16"/>
  <c r="K39" i="16" s="1"/>
  <c r="K15" i="16"/>
  <c r="F39" i="22"/>
  <c r="K39" i="22" s="1"/>
  <c r="K15" i="22"/>
  <c r="F40" i="23"/>
  <c r="K40" i="23" s="1"/>
  <c r="K24" i="23"/>
  <c r="F39" i="23"/>
  <c r="K39" i="23" s="1"/>
  <c r="K15" i="23"/>
  <c r="E40" i="38"/>
  <c r="J40" i="38" s="1"/>
  <c r="J24" i="38"/>
  <c r="E39" i="38"/>
  <c r="J39" i="38" s="1"/>
  <c r="J15" i="38"/>
  <c r="F79" i="9"/>
  <c r="K79" i="9" s="1"/>
  <c r="K66" i="9"/>
  <c r="F73" i="9"/>
  <c r="K73" i="9" s="1"/>
  <c r="K16" i="9"/>
  <c r="F39" i="14"/>
  <c r="K39" i="14" s="1"/>
  <c r="K15" i="14"/>
  <c r="F39" i="21"/>
  <c r="K39" i="21" s="1"/>
  <c r="K15" i="21"/>
  <c r="F79" i="25"/>
  <c r="K79" i="25" s="1"/>
  <c r="K66" i="25"/>
  <c r="F73" i="27"/>
  <c r="K73" i="27" s="1"/>
  <c r="K16" i="27"/>
  <c r="E39" i="40"/>
  <c r="J39" i="40" s="1"/>
  <c r="J15" i="40"/>
  <c r="F73" i="17"/>
  <c r="K73" i="17" s="1"/>
  <c r="K16" i="17"/>
  <c r="K25" i="21"/>
  <c r="F73" i="21"/>
  <c r="K73" i="21" s="1"/>
  <c r="F40" i="22"/>
  <c r="K40" i="22" s="1"/>
  <c r="K24" i="22"/>
  <c r="F73" i="24"/>
  <c r="K73" i="24" s="1"/>
  <c r="K16" i="24"/>
  <c r="K39" i="9"/>
  <c r="F73" i="18"/>
  <c r="K73" i="18" s="1"/>
  <c r="K16" i="18"/>
  <c r="F73" i="4"/>
  <c r="K73" i="4" s="1"/>
  <c r="K16" i="4"/>
  <c r="F73" i="43"/>
  <c r="K73" i="43" s="1"/>
  <c r="K16" i="43"/>
  <c r="F79" i="5"/>
  <c r="K79" i="5" s="1"/>
  <c r="K66" i="5"/>
  <c r="F39" i="12"/>
  <c r="K39" i="12" s="1"/>
  <c r="K15" i="12"/>
  <c r="F79" i="17"/>
  <c r="K66" i="17"/>
  <c r="F39" i="19"/>
  <c r="K39" i="19" s="1"/>
  <c r="K15" i="19"/>
  <c r="F39" i="7"/>
  <c r="K39" i="7" s="1"/>
  <c r="K15" i="7"/>
  <c r="F79" i="18"/>
  <c r="K79" i="18" s="1"/>
  <c r="K66" i="18"/>
  <c r="F39" i="36"/>
  <c r="K39" i="36" s="1"/>
  <c r="K15" i="36"/>
  <c r="F73" i="23"/>
  <c r="K73" i="23" s="1"/>
  <c r="K16" i="23"/>
  <c r="F79" i="24"/>
  <c r="K79" i="24" s="1"/>
  <c r="K66" i="24"/>
  <c r="F39" i="25"/>
  <c r="K39" i="25" s="1"/>
  <c r="K15" i="25"/>
  <c r="F39" i="27"/>
  <c r="K39" i="27" s="1"/>
  <c r="K15" i="27"/>
  <c r="J65" i="40"/>
  <c r="J16" i="38"/>
  <c r="E40" i="42"/>
  <c r="J40" i="42" s="1"/>
  <c r="J24" i="42"/>
  <c r="F79" i="12"/>
  <c r="K79" i="12" s="1"/>
  <c r="K48" i="12"/>
  <c r="F39" i="37"/>
  <c r="K39" i="37" s="1"/>
  <c r="K15" i="37"/>
  <c r="F40" i="24"/>
  <c r="K40" i="24" s="1"/>
  <c r="K24" i="24"/>
  <c r="F40" i="6"/>
  <c r="K40" i="6" s="1"/>
  <c r="K24" i="6"/>
  <c r="F39" i="4"/>
  <c r="K39" i="4" s="1"/>
  <c r="K15" i="4"/>
  <c r="F39" i="43"/>
  <c r="K39" i="43" s="1"/>
  <c r="K15" i="43"/>
  <c r="F40" i="18"/>
  <c r="K40" i="18" s="1"/>
  <c r="K24" i="18"/>
  <c r="F73" i="36"/>
  <c r="K73" i="36" s="1"/>
  <c r="K16" i="36"/>
  <c r="F73" i="7"/>
  <c r="K73" i="7" s="1"/>
  <c r="K16" i="7"/>
  <c r="F73" i="25"/>
  <c r="K73" i="25" s="1"/>
  <c r="K16" i="25"/>
  <c r="J66" i="40"/>
  <c r="E40" i="40"/>
  <c r="J24" i="40"/>
  <c r="J65" i="38"/>
  <c r="F73" i="5"/>
  <c r="K73" i="5" s="1"/>
  <c r="K16" i="5"/>
  <c r="F79" i="19"/>
  <c r="K79" i="19" s="1"/>
  <c r="K66" i="19"/>
  <c r="F73" i="6"/>
  <c r="K73" i="6" s="1"/>
  <c r="K16" i="6"/>
  <c r="F39" i="13"/>
  <c r="K39" i="13" s="1"/>
  <c r="K15" i="13"/>
  <c r="F40" i="16"/>
  <c r="K40" i="16" s="1"/>
  <c r="K24" i="16"/>
  <c r="E79" i="25"/>
  <c r="F40" i="14"/>
  <c r="K40" i="14" s="1"/>
  <c r="K24" i="14"/>
  <c r="F39" i="5"/>
  <c r="K39" i="5" s="1"/>
  <c r="K15" i="5"/>
  <c r="F39" i="17"/>
  <c r="K39" i="17" s="1"/>
  <c r="K15" i="17"/>
  <c r="F39" i="6"/>
  <c r="K39" i="6" s="1"/>
  <c r="K15" i="6"/>
  <c r="F73" i="16"/>
  <c r="K73" i="16" s="1"/>
  <c r="K16" i="16"/>
  <c r="F40" i="21"/>
  <c r="K40" i="21" s="1"/>
  <c r="K24" i="21"/>
  <c r="F73" i="22"/>
  <c r="K73" i="22" s="1"/>
  <c r="K16" i="22"/>
  <c r="F39" i="24"/>
  <c r="K39" i="24" s="1"/>
  <c r="K15" i="24"/>
  <c r="F40" i="9"/>
  <c r="K40" i="9" s="1"/>
  <c r="K24" i="9"/>
  <c r="F73" i="14"/>
  <c r="K73" i="14" s="1"/>
  <c r="K16" i="14"/>
  <c r="F39" i="18"/>
  <c r="K39" i="18" s="1"/>
  <c r="K15" i="18"/>
  <c r="C79" i="36"/>
  <c r="J25" i="40"/>
  <c r="J66" i="38"/>
  <c r="F39" i="26"/>
  <c r="K39" i="26" s="1"/>
  <c r="K15" i="26"/>
  <c r="F40" i="26"/>
  <c r="K40" i="26" s="1"/>
  <c r="K24" i="26"/>
  <c r="F73" i="26"/>
  <c r="K73" i="26" s="1"/>
  <c r="K16" i="26"/>
  <c r="K24" i="13"/>
  <c r="K25" i="13"/>
  <c r="F73" i="13"/>
  <c r="K73" i="13" s="1"/>
  <c r="E39" i="36"/>
  <c r="E39" i="27"/>
  <c r="J65" i="41"/>
  <c r="J39" i="41"/>
  <c r="E40" i="41"/>
  <c r="J40" i="41" s="1"/>
  <c r="J24" i="41"/>
  <c r="J15" i="41"/>
  <c r="J16" i="41"/>
  <c r="J66" i="41"/>
  <c r="E79" i="19"/>
  <c r="E39" i="19"/>
  <c r="F79" i="26"/>
  <c r="K79" i="26" s="1"/>
  <c r="E39" i="26"/>
  <c r="E40" i="24"/>
  <c r="E39" i="24"/>
  <c r="D39" i="17"/>
  <c r="F79" i="7"/>
  <c r="F79" i="43"/>
  <c r="C73" i="23"/>
  <c r="D40" i="26"/>
  <c r="J25" i="42"/>
  <c r="F73" i="12"/>
  <c r="K73" i="12" s="1"/>
  <c r="E73" i="18"/>
  <c r="D39" i="5"/>
  <c r="E73" i="6"/>
  <c r="D40" i="40"/>
  <c r="D39" i="40"/>
  <c r="C73" i="37"/>
  <c r="D40" i="23"/>
  <c r="D39" i="23"/>
  <c r="F79" i="6"/>
  <c r="E73" i="22"/>
  <c r="D79" i="23"/>
  <c r="E73" i="38"/>
  <c r="D40" i="41"/>
  <c r="J25" i="41"/>
  <c r="D40" i="42"/>
  <c r="D73" i="5"/>
  <c r="D39" i="37"/>
  <c r="F73" i="37"/>
  <c r="K73" i="37" s="1"/>
  <c r="E79" i="13"/>
  <c r="D40" i="16"/>
  <c r="D40" i="43"/>
  <c r="D39" i="43"/>
  <c r="J25" i="38"/>
  <c r="C79" i="37"/>
  <c r="E73" i="40"/>
  <c r="D79" i="6"/>
  <c r="D79" i="18"/>
  <c r="E73" i="12"/>
  <c r="E73" i="21"/>
  <c r="E79" i="24"/>
  <c r="E79" i="9"/>
  <c r="E73" i="25"/>
  <c r="E79" i="38"/>
  <c r="D48" i="37"/>
  <c r="F79" i="23"/>
  <c r="E79" i="41"/>
  <c r="E39" i="4"/>
  <c r="F73" i="41"/>
  <c r="E73" i="13"/>
  <c r="D73" i="26"/>
  <c r="D79" i="36"/>
  <c r="D48" i="13"/>
  <c r="E73" i="23"/>
  <c r="D39" i="9"/>
  <c r="E73" i="19"/>
  <c r="D73" i="23"/>
  <c r="D48" i="9"/>
  <c r="D40" i="9"/>
  <c r="F79" i="37"/>
  <c r="D39" i="25"/>
  <c r="E79" i="17"/>
  <c r="F79" i="13"/>
  <c r="K79" i="13" s="1"/>
  <c r="D39" i="21"/>
  <c r="D73" i="22"/>
  <c r="D39" i="13"/>
  <c r="D73" i="43"/>
  <c r="D79" i="43"/>
  <c r="D73" i="36"/>
  <c r="C40" i="41"/>
  <c r="D73" i="7"/>
  <c r="D79" i="13"/>
  <c r="D39" i="24"/>
  <c r="E79" i="26"/>
  <c r="F73" i="38"/>
  <c r="F79" i="38"/>
  <c r="D73" i="12"/>
  <c r="D73" i="16"/>
  <c r="F79" i="4"/>
  <c r="D39" i="22"/>
  <c r="D39" i="26"/>
  <c r="D73" i="40"/>
  <c r="D48" i="14"/>
  <c r="E73" i="37"/>
  <c r="D39" i="16"/>
  <c r="D40" i="21"/>
  <c r="D79" i="24"/>
  <c r="D48" i="17"/>
  <c r="D79" i="19"/>
  <c r="E79" i="21"/>
  <c r="C39" i="23"/>
  <c r="E73" i="26"/>
  <c r="E79" i="14"/>
  <c r="C39" i="37"/>
  <c r="D79" i="22"/>
  <c r="C40" i="42"/>
  <c r="D79" i="5"/>
  <c r="E73" i="9"/>
  <c r="D73" i="37"/>
  <c r="D39" i="6"/>
  <c r="F79" i="16"/>
  <c r="D39" i="27"/>
  <c r="C40" i="40"/>
  <c r="E73" i="41"/>
  <c r="D73" i="9"/>
  <c r="D48" i="12"/>
  <c r="D79" i="7"/>
  <c r="E79" i="16"/>
  <c r="E79" i="18"/>
  <c r="F79" i="36"/>
  <c r="F79" i="22"/>
  <c r="K79" i="22" s="1"/>
  <c r="D79" i="25"/>
  <c r="E79" i="27"/>
  <c r="D40" i="18"/>
  <c r="E79" i="4"/>
  <c r="E73" i="4"/>
  <c r="E79" i="36"/>
  <c r="E73" i="36"/>
  <c r="E79" i="22"/>
  <c r="D73" i="24"/>
  <c r="D79" i="27"/>
  <c r="G79" i="41"/>
  <c r="G79" i="38"/>
  <c r="G79" i="27"/>
  <c r="G79" i="26"/>
  <c r="G79" i="24"/>
  <c r="G79" i="23"/>
  <c r="G79" i="43"/>
  <c r="G79" i="4"/>
  <c r="G79" i="6"/>
  <c r="G79" i="17"/>
  <c r="G79" i="12"/>
  <c r="G73" i="5"/>
  <c r="G79" i="5"/>
  <c r="G73" i="40"/>
  <c r="D48" i="40"/>
  <c r="F73" i="40"/>
  <c r="F40" i="40"/>
  <c r="E79" i="40"/>
  <c r="J79" i="40" s="1"/>
  <c r="E40" i="17"/>
  <c r="E73" i="17"/>
  <c r="E73" i="16"/>
  <c r="E39" i="5"/>
  <c r="D40" i="14"/>
  <c r="D39" i="14"/>
  <c r="D40" i="6"/>
  <c r="C73" i="36"/>
  <c r="D73" i="27"/>
  <c r="D73" i="14"/>
  <c r="E79" i="6"/>
  <c r="D73" i="4"/>
  <c r="D79" i="38"/>
  <c r="E73" i="24"/>
  <c r="G79" i="36"/>
  <c r="D73" i="21"/>
  <c r="D79" i="26"/>
  <c r="E40" i="26"/>
  <c r="D73" i="41"/>
  <c r="D79" i="41"/>
  <c r="F79" i="14"/>
  <c r="K79" i="14" s="1"/>
  <c r="D39" i="19"/>
  <c r="C40" i="38"/>
  <c r="G79" i="7"/>
  <c r="D39" i="7"/>
  <c r="D79" i="4"/>
  <c r="F79" i="27"/>
  <c r="K79" i="27" s="1"/>
  <c r="D73" i="6"/>
  <c r="G79" i="16"/>
  <c r="D73" i="25"/>
  <c r="D39" i="12"/>
  <c r="D79" i="16"/>
  <c r="E73" i="14"/>
  <c r="D73" i="18"/>
  <c r="G79" i="14"/>
  <c r="G79" i="37"/>
  <c r="E39" i="17"/>
  <c r="C39" i="43"/>
  <c r="E73" i="43"/>
  <c r="D73" i="17"/>
  <c r="F73" i="19"/>
  <c r="K73" i="19" s="1"/>
  <c r="D73" i="19"/>
  <c r="G79" i="13"/>
  <c r="D73" i="13"/>
  <c r="C73" i="43"/>
  <c r="D48" i="21"/>
  <c r="C79" i="23"/>
  <c r="E73" i="27"/>
  <c r="D73" i="38"/>
  <c r="K79" i="36" l="1"/>
  <c r="K79" i="23"/>
  <c r="K79" i="7"/>
  <c r="J40" i="40"/>
  <c r="K79" i="17"/>
  <c r="J73" i="38"/>
  <c r="K79" i="16"/>
  <c r="K79" i="4"/>
  <c r="K79" i="43"/>
  <c r="K79" i="37"/>
  <c r="J79" i="38"/>
  <c r="J73" i="40"/>
  <c r="K79" i="6"/>
  <c r="J73" i="41"/>
  <c r="J79" i="41"/>
  <c r="D79" i="40"/>
  <c r="D79" i="37"/>
  <c r="D79" i="9"/>
  <c r="D79" i="14"/>
  <c r="D79" i="12"/>
  <c r="D79" i="17"/>
  <c r="D79" i="21"/>
</calcChain>
</file>

<file path=xl/comments1.xml><?xml version="1.0" encoding="utf-8"?>
<comments xmlns="http://schemas.openxmlformats.org/spreadsheetml/2006/main">
  <authors>
    <author>Local Administrator</author>
  </authors>
  <commentList>
    <comment ref="I64" authorId="0" shapeId="0">
      <text>
        <r>
          <rPr>
            <sz val="9"/>
            <color indexed="81"/>
            <rFont val="Tahoma"/>
            <family val="2"/>
          </rPr>
          <t>*3 of the FY15-16 Part-Time faculty  (Barron, Kirby, Robinson) taught only ISCI courses but their Department is listed as Physics by VPAA's office so they are included in these counts.</t>
        </r>
        <r>
          <rPr>
            <sz val="9"/>
            <color indexed="81"/>
            <rFont val="Tahoma"/>
            <charset val="1"/>
          </rPr>
          <t xml:space="preserve">
</t>
        </r>
      </text>
    </comment>
  </commentList>
</comments>
</file>

<file path=xl/sharedStrings.xml><?xml version="1.0" encoding="utf-8"?>
<sst xmlns="http://schemas.openxmlformats.org/spreadsheetml/2006/main" count="7319" uniqueCount="158">
  <si>
    <t>UNIVERSITY OF WEST GEORGIA</t>
  </si>
  <si>
    <t>Bachelor</t>
  </si>
  <si>
    <t>Status</t>
  </si>
  <si>
    <t>Full-Time</t>
  </si>
  <si>
    <t>Part-Time</t>
  </si>
  <si>
    <t>Total</t>
  </si>
  <si>
    <t>Ratio</t>
  </si>
  <si>
    <t>4. Student Credit Hours (Summer, Fall, and Spring Semesters Combined)</t>
  </si>
  <si>
    <t>5. Average Class Size*</t>
  </si>
  <si>
    <t>Lower</t>
  </si>
  <si>
    <t>Upper</t>
  </si>
  <si>
    <t>Graduate</t>
  </si>
  <si>
    <t>CH/Faculty</t>
  </si>
  <si>
    <t>History</t>
  </si>
  <si>
    <t>8. Credit Hours/FTE Faculty</t>
  </si>
  <si>
    <t>CH/FTE Faculty</t>
  </si>
  <si>
    <t>1. Number of Unduplicated Majors  (Summer, Fall, and Spring Semesters Combined)</t>
  </si>
  <si>
    <t>1. Number of Unduplicated Majors (Summer, Fall, and Spring Semesters Combined)</t>
  </si>
  <si>
    <t>2. Number of Degrees Conferred</t>
  </si>
  <si>
    <t>3. Majors/Degrees Conferred Ratio</t>
  </si>
  <si>
    <t>Undergraduate</t>
  </si>
  <si>
    <t>FTE Majors*</t>
  </si>
  <si>
    <t>*  Only classes with 5 or more students are included.</t>
  </si>
  <si>
    <t>FTE Faculty*</t>
  </si>
  <si>
    <t xml:space="preserve">6. Number of Faculty* </t>
  </si>
  <si>
    <t xml:space="preserve">* FTE Majors = FT declared majors + (PT declared majors/3) </t>
  </si>
  <si>
    <t xml:space="preserve">* FTE Faculty = FT Faculty + (PT Faculty/3) </t>
  </si>
  <si>
    <t xml:space="preserve">7. FTE Major/FTE Faculty Ratio </t>
  </si>
  <si>
    <t>DEPARTMENT:  Geosciences</t>
  </si>
  <si>
    <t>DEPARTMENT:  Biology</t>
  </si>
  <si>
    <t>DEPARTMENT:  Chemistry</t>
  </si>
  <si>
    <t>DEPARTMET: Computer Science</t>
  </si>
  <si>
    <t>DEPARTMENT:  English</t>
  </si>
  <si>
    <t>DEPARTMENT:  Foreign Languages</t>
  </si>
  <si>
    <t>DEPARTMENT:  Mathematics</t>
  </si>
  <si>
    <t>DEPARTMENT:  Music</t>
  </si>
  <si>
    <t>DEPARTMENT:  Nursing</t>
  </si>
  <si>
    <t>Program:  Philosophy</t>
  </si>
  <si>
    <t>DEPARTMENT:  Physics</t>
  </si>
  <si>
    <t>DEPARTMENT:  Political Science/Planning</t>
  </si>
  <si>
    <t>DEPARTMENT:  Psychology</t>
  </si>
  <si>
    <t>DEPARTMENT:  Accounting and Finance</t>
  </si>
  <si>
    <t>DEPARTMENT:  Economics</t>
  </si>
  <si>
    <t xml:space="preserve">DEPARTMENT:  Management </t>
  </si>
  <si>
    <t>DEPARTMENT:  Marketing and Real Estate</t>
  </si>
  <si>
    <r>
      <t>DEPARTMENT:  Art</t>
    </r>
    <r>
      <rPr>
        <sz val="10"/>
        <color indexed="10"/>
        <rFont val="Arial"/>
        <family val="2"/>
      </rPr>
      <t/>
    </r>
  </si>
  <si>
    <r>
      <t xml:space="preserve">DEPARTMENT:  Anthropology </t>
    </r>
    <r>
      <rPr>
        <b/>
        <sz val="10"/>
        <color indexed="10"/>
        <rFont val="Arial"/>
        <family val="2"/>
      </rPr>
      <t xml:space="preserve"> </t>
    </r>
  </si>
  <si>
    <t xml:space="preserve">Anthropology  </t>
  </si>
  <si>
    <t>Art</t>
  </si>
  <si>
    <t>Biology</t>
  </si>
  <si>
    <t>Chemistry</t>
  </si>
  <si>
    <t>Computer Science</t>
  </si>
  <si>
    <t>English</t>
  </si>
  <si>
    <t>Foreign Languages</t>
  </si>
  <si>
    <t>Geosciences</t>
  </si>
  <si>
    <t>Mathematics</t>
  </si>
  <si>
    <t>Music</t>
  </si>
  <si>
    <t>Nursing</t>
  </si>
  <si>
    <t>Philosophy</t>
  </si>
  <si>
    <t>Political Science/Planning</t>
  </si>
  <si>
    <t>Psychology</t>
  </si>
  <si>
    <t>Sociology and Criminology</t>
  </si>
  <si>
    <t>Accounting and Finance</t>
  </si>
  <si>
    <t>Economics</t>
  </si>
  <si>
    <t xml:space="preserve">Management </t>
  </si>
  <si>
    <t>Marketing and Real Estate</t>
  </si>
  <si>
    <t>Physics</t>
  </si>
  <si>
    <t>2009-10</t>
  </si>
  <si>
    <t>2010-11</t>
  </si>
  <si>
    <t>*Certificates included with Graduate Degrees conferred in this calculation</t>
  </si>
  <si>
    <t xml:space="preserve">DEPARTMENT:  Mass Communications </t>
  </si>
  <si>
    <t>*FY0607-FY0910 include 1/2 of the combined MassComm/Theatre XIDS credit hours per VPAA's office.</t>
  </si>
  <si>
    <t>Mass Comm</t>
  </si>
  <si>
    <t>Theatre Arts</t>
  </si>
  <si>
    <t>DEPARTMENT:   Theatre</t>
  </si>
  <si>
    <t>DEPARTMENT:  History</t>
  </si>
  <si>
    <t>Early Learning</t>
  </si>
  <si>
    <t>Educ. Innov.</t>
  </si>
  <si>
    <t>Coll. Sup. &amp; Inter.</t>
  </si>
  <si>
    <t>Leadership</t>
  </si>
  <si>
    <t>School Impr.</t>
  </si>
  <si>
    <t>PROGRAM:  School Improvement (&amp; courses credited to Deans Office COE)</t>
  </si>
  <si>
    <t>2011-12</t>
  </si>
  <si>
    <t>DEPARTMENT:  Criminology</t>
  </si>
  <si>
    <t>DEPARTMENT:  Sociology</t>
  </si>
  <si>
    <t>2012-13</t>
  </si>
  <si>
    <t>DEPARTMENT:  Clinical / Professional Studies (Collaborative Support &amp; Intervention)</t>
  </si>
  <si>
    <t>DEPARTMENT:  Leadership and Instruction</t>
  </si>
  <si>
    <t>DEPARTMENT: Learning &amp; Teaching ( Early Learning and Childhood Education)</t>
  </si>
  <si>
    <t>2013-14</t>
  </si>
  <si>
    <t xml:space="preserve">FACULTY COUNTS ARE BASED ON A COUNT OF INDIVIDUAL PEOPLE - *NOT* A COUNT OF BUDGET LINES OR POSITIONS.   </t>
  </si>
  <si>
    <t>INSTITUTIONAL EFFECTIVENESS AND ASSESSMENT</t>
  </si>
  <si>
    <t>2014-15</t>
  </si>
  <si>
    <t>2015-16</t>
  </si>
  <si>
    <t>5 yr. Average</t>
  </si>
  <si>
    <t>*Major counts are as of census date.  Additional breakdown by gender, ethnicity &amp; declared major code can be found at http://www.westga.edu/iea/2674.php</t>
  </si>
  <si>
    <t>*Additional breakdown by gender, ethnicity &amp; degree/major &amp; second major can be found at http://www.westga.edu/iea/2247.php</t>
  </si>
  <si>
    <t>WebMBA Credit Hours - which are included in the Management Dept. information to the left could be moved to a separate tab if you wish.  We would also need to move the declared majors, degrees conferred and adjust the class size calculation - basically creating a departmental 'tab' for WebMBA.</t>
  </si>
  <si>
    <t>Average</t>
  </si>
  <si>
    <t>Part-Time (&amp; GTAs)</t>
  </si>
  <si>
    <t>*Head count of individual people - not budget positions</t>
  </si>
  <si>
    <t xml:space="preserve">6.  Faculty information provided to IEA by VPAA's office as of census date each term.  Counts represent individual people, not budget positions. </t>
  </si>
  <si>
    <t>1. Declared Majors:  further distribution of counts (gender, ethnicity, individual major codes,  and concentrations) can be found on the IEA web site at  https://www.westga.edu/iea/declared-majors</t>
  </si>
  <si>
    <t>2. Degrees Conferred:  further distribution of counts (gender, ethnicity, degree type, major codes,  and concentrations) and information on second majors on degrees conferred can be found on the IEA web site at https://www.westga.edu/iea/degrees-conferred</t>
  </si>
  <si>
    <t xml:space="preserve">3. Majors/Degrees Conferred Ratio is calculated by dividing the departments FTE of declared majors in a given year by the number of degrees conferred in that same year.  </t>
  </si>
  <si>
    <t>4.  Student Credit Hours is an accumulation of credit hours generated as of census date enrollment each semester.  
This does include eCore and other distance/online course.  It includes courses from which students will later withdraw or fail.  The credit hours generated is based on enrollment as of census date and is NOT reflective of credit hours earned based on the course grade at the end of the semester.</t>
  </si>
  <si>
    <t>5.  Average Class Size - is a basic mathematical average of all course sections within a deparment.  This does not break out course by instructional method or type such as lab/lecture - ALL course sections with enrollment greater than 5 are included.</t>
  </si>
  <si>
    <t>6.  Faculty information provided to IEA by VPAA's office as of census date each term.  Counts represent individual people, not budget positions.  If a faculty member leaves during the middle of the year and is replaced by another individual, both are included in this count.   Part time faculty are counted the same (as 1 individual) regardless of the number of course sections taught.  If more detailed or 'budget position' specific information is needed, that will have to come from a different source.  eCore instructors are NOT included in these counts, though eCore credit hours are included above.</t>
  </si>
  <si>
    <t>7. FTE Major/FTE Faculty Ratio is calculated by dividing the FTE major count by the FTE faculty count.  For this spreadsheet the FTE formula is FTE = Full-time count + (Part-time count/3)   This is a  basic 'national standard'  formula used by various publications and The Delaware Cost Study – The National Study of Instructional Cost &amp; Productivity.     It allows a comparison from one institution to another, from one year to the next or from one department to another but it is not specifically significant to the USG/UWG and is not specific to the UWG budget process.</t>
  </si>
  <si>
    <t>Five Year Departmental Data</t>
  </si>
  <si>
    <t>UWG awards only one specific baccalaureate degree (e.g., B.S. or B.A.) within a single term regardless of the number of majors. If a student completes two or more majors for the B.A. (e.g., Foreign Languages and Literatures and English), it is considered a double major, and he or she will receive one degree with both majors being noted on both the transcript and the diploma. It is the student’s choice as to which major is the primary major in which the degree is conferred with the second major as the notation.  A second bachelor's degree conferred in the same term (dual degree) requires completion of separate degree designations, such as a B.A. and B.S. (e.g., a B.A. in Foreign Languages and Literatures and a B.S. in Biology) or a B.A. or B.S. and a different degree. In this case two separate degrees are awarded. The policy on double majors within the same degree specification can be found in the Undergraduate Catalog, which can be accessed here: http://www.westga.edu/assets/docs/catalogs/UG-full-current/1816.htm</t>
  </si>
  <si>
    <t>This file provides a worksheet of basic student, degree, faculty and credit hour information summarized by DEPARTMENT.  Information by individual major or program of study is available on the IEA web site at https://www.westga.edu/iea - The pull down menu provides access to various reports which further disaggregate by gender/ethnicity, major code, concentration, etc.  The IEA data request form is available at https://www.westga.edu/iea/data-request-form.php and the IEA telephone number is x96449.</t>
  </si>
  <si>
    <r>
      <t xml:space="preserve">Counts are as of the University System of Georgia specified census dates of:  July 8 - Summer; October 7 - Fall; March 3 - Spring.   Information based on this </t>
    </r>
    <r>
      <rPr>
        <i/>
        <sz val="10"/>
        <color theme="1"/>
        <rFont val="Arial"/>
        <family val="2"/>
      </rPr>
      <t>frozen point in time</t>
    </r>
    <r>
      <rPr>
        <sz val="10"/>
        <color theme="1"/>
        <rFont val="Arial"/>
        <family val="2"/>
      </rPr>
      <t xml:space="preserve"> data may differ from any day-to-day operational information reported from </t>
    </r>
    <r>
      <rPr>
        <i/>
        <sz val="10"/>
        <color theme="1"/>
        <rFont val="Arial"/>
        <family val="2"/>
      </rPr>
      <t>live banner</t>
    </r>
    <r>
      <rPr>
        <sz val="10"/>
        <color theme="1"/>
        <rFont val="Arial"/>
        <family val="2"/>
      </rPr>
      <t xml:space="preserve"> at any other point in time.</t>
    </r>
  </si>
  <si>
    <t>Counts are unduplicated by year (Summer, Fall, Spring) meaning that each student is counted once regardless of whether they are enrolled one, two or all three terms during the year.  Counts are of declared first major.  In the event that a student's information differs from one term to another during the same year, reporting is based on the declared major in banner as of census date of the last term enrolled of that year.  The decision to use the LAST enrolled term's data each year was made in Fall 12 and previous years data may be based on the FIRST term enrolled.  This change in methodology may cause very minor differences in some departments from this departmental worksheet and other IEA declared majors reports.</t>
  </si>
  <si>
    <t xml:space="preserve">Counts are unduplicated by year (Summer, Fall, Spring) meaning that each student is counted once regardless of whether they are enrolled one, two or all three terms during the year.  Counts are of declared first major.  In the event that a student's information differs from one term to another during the same year, reporting is based on declared major in banner as of census date of the last term enrolled of that year.  </t>
  </si>
  <si>
    <t>4.SCH includes course prefixes MUSC and XIDS courses whose instructor's home department was this department.</t>
  </si>
  <si>
    <t>4.SCH includes course prefixes FORL, FREN, GRMN, SPAN and XIDS courses whose instructor's home department was this department.</t>
  </si>
  <si>
    <t>4.SCH includes course prefixes ENGL, FILM and XIDS courses whose instructor's home department was this department.</t>
  </si>
  <si>
    <t>4.SCH includes course prefixes THEA and XIDS courses whose instructor's home department was this department.</t>
  </si>
  <si>
    <t>4.SCH includes course prefixes BIOL and XIDS courses whose instructor's home department was this department.</t>
  </si>
  <si>
    <t>4.SCH includes course prefixes CHEM, STEM and XIDS courses whose instructor's home department was this department.</t>
  </si>
  <si>
    <t>4.SCH includes course prefixes GEOG, GEOL  and XIDS courses whose instructor's home department was this department.</t>
  </si>
  <si>
    <t>4.SCH includes course prefixes PHYS, ASTR  and XIDS courses whose instructor's home department was this department.</t>
  </si>
  <si>
    <t>*3 of the FY15-16 Part-Time faculty  (Barron, Kirby, Robinson) taught only ISCI courses but their Department is listed as Physics by VPAA's office so they are included in these counts.</t>
  </si>
  <si>
    <t>4.SCH includes course prefixes NURS  and XIDS courses whose instructor's home department was this department.</t>
  </si>
  <si>
    <t>4.SCH includes course prefixes COMM  and XIDS courses whose instructor's home department was this department.</t>
  </si>
  <si>
    <t>4.SCH includes course prefixes POLS, PLAN, EURO  and XIDS courses whose instructor's home department was this department.</t>
  </si>
  <si>
    <t>4.SCH includes course prefixes SOCI  and XIDS courses whose instructor's home department was this department.</t>
  </si>
  <si>
    <t>4.SCH includes course prefixes ACCT, FINC  and XIDS courses whose instructor's home department was this department.</t>
  </si>
  <si>
    <t>4.SCH includes course prefixes ECON  and XIDS courses whose instructor's home department was this department.</t>
  </si>
  <si>
    <t>4.SCH includes course prefixes MGNT, BUSA, CISM  and XIDS courses whose instructor's home department was this department.</t>
  </si>
  <si>
    <t>4.SCH includes course prefixes  ABED, MKTG and RELE .</t>
  </si>
  <si>
    <r>
      <rPr>
        <sz val="10"/>
        <color rgb="FFFF0000"/>
        <rFont val="Arial"/>
        <family val="2"/>
      </rPr>
      <t xml:space="preserve">* ABED credit hours </t>
    </r>
    <r>
      <rPr>
        <sz val="10"/>
        <rFont val="Arial"/>
        <family val="2"/>
      </rPr>
      <t xml:space="preserve">which we had previously included in the Management Department's totals have been removed from Management and placed in Marketing and Real Estate.   </t>
    </r>
  </si>
  <si>
    <t>4.SCH includes course prefixes CURR, ECED, EDSE  and XIDS courses whose instructor's home department was this department.</t>
  </si>
  <si>
    <t>4.SCH includes course prefixes CEPD, SLPA, READ, SPED  and XIDS courses whose instructor's home department was this department.</t>
  </si>
  <si>
    <t>4.SCH includes course prefixes EDLE, CMWL, MGED, PHED, PWLA, SEED, SPMG, UTCH  and XIDS courses whose instructor's home department was this department.</t>
  </si>
  <si>
    <t>4.SCH includes course prefixes EDSI  and EDUC</t>
  </si>
  <si>
    <t>8. Credit Hours/FTE Faculty is calculated by dividing the departmental total credit hours by the departmental FTE faculty.  This is an 'on average' calculation and does not factor in individual faculty course loads or course enrollments, courses taught outside the department, etc.</t>
  </si>
  <si>
    <t>FTE = FT +(PT/3) -- This is the formula used by The National Study of Instructional Cost &amp; Productivity (commonly referred to as the Delaware Study), which UWG and other USG insitutions participate in, and is used as a standardized comparison across institutions across the nation.   It does not factor in number of classes or credit hours enrolled.</t>
  </si>
  <si>
    <t>FTE = FT +(PT/3) -- This is the formula used by The National Study of Instructional Cost &amp; Productivity (commonly referred to as the Delaware Study), which UWG and other USG insitutions participate in, and is used as a standardized comparison across institutions across the nation.   It does not factor in number of sections taught.</t>
  </si>
  <si>
    <t>2016-17</t>
  </si>
  <si>
    <t xml:space="preserve">DEPARTMENT: Educational Technology &amp; Foundations </t>
  </si>
  <si>
    <t>DEPARTMENT: Early Childhood Through Secondary Education</t>
  </si>
  <si>
    <t>DEPARTMENT: Leadership, Research, &amp; School Improvement</t>
  </si>
  <si>
    <t>DEPARTMENT: Sport Management, Wellness, &amp; Physical Education</t>
  </si>
  <si>
    <t>DEPARTMENT: Literacy &amp; Special Education</t>
  </si>
  <si>
    <t>DEPARTMENT: Communication Sciences &amp; Professional Counseling</t>
  </si>
  <si>
    <t>Certificates</t>
  </si>
  <si>
    <t>Certificate</t>
  </si>
  <si>
    <t>Certuficate</t>
  </si>
  <si>
    <t>Credit Hours below are shared by ECSE/LRSIand cannot be separated to the individual department.</t>
  </si>
  <si>
    <t>4. a. SCH (thru FY 15-16) includes course prefixes MEDT, EDFD, EDRS  and XIDS courses whose instructor's home department was this department.</t>
  </si>
  <si>
    <t>4. b. SCH (beginning FY 16-17) includes course prefixes MEDT, EDFD and XIDS courses whose instructor's home department was this department.</t>
  </si>
  <si>
    <t>4.SCH includes course prefixes ECED, ECSE, EDME, EDSE, UTCH and XIDS courses whose instructor's home department was this department.</t>
  </si>
  <si>
    <t>4.SCH includes course prefixes  EDLE, EDRS, EDSI, EDUC  and XIDS courses whose instructor's home department was this department.</t>
  </si>
  <si>
    <t>4.SCH includes course prefixes CMWL, PHED, PWLA, SPMG and XIDS courses whose instructor's home department was this department.</t>
  </si>
  <si>
    <t>4.SCH includes course prefixes READ, SPED  and XIDS courses whose instructor's home department was this department.</t>
  </si>
  <si>
    <t>4.SCH includes course prefixes CEPD, SLPA  and XIDS courses whose instructor's home department was this department.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</si>
</sst>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i/>
      <sz val="10"/>
      <name val="Arial"/>
      <family val="2"/>
    </font>
    <font>
      <sz val="10"/>
      <name val="Arial"/>
      <family val="2"/>
    </font>
    <font>
      <sz val="10"/>
      <color indexed="8"/>
      <name val="Arial"/>
      <family val="2"/>
    </font>
    <font>
      <sz val="10"/>
      <color indexed="10"/>
      <name val="Arial"/>
      <family val="2"/>
    </font>
    <font>
      <b/>
      <sz val="10"/>
      <color indexed="10"/>
      <name val="Arial"/>
      <family val="2"/>
    </font>
    <font>
      <i/>
      <sz val="8"/>
      <name val="Arial"/>
      <family val="2"/>
    </font>
    <font>
      <b/>
      <sz val="10"/>
      <color rgb="FFFF0000"/>
      <name val="Arial"/>
      <family val="2"/>
    </font>
    <font>
      <sz val="10"/>
      <color rgb="FFC00000"/>
      <name val="Arial"/>
      <family val="2"/>
    </font>
    <font>
      <b/>
      <sz val="10"/>
      <color rgb="FFFF0000"/>
      <name val="Arial Narrow"/>
      <family val="2"/>
    </font>
    <font>
      <b/>
      <sz val="10"/>
      <color theme="1"/>
      <name val="MS Sans Serif"/>
      <family val="2"/>
    </font>
    <font>
      <sz val="11"/>
      <color rgb="FF1F497D"/>
      <name val="Calibri"/>
      <family val="2"/>
    </font>
    <font>
      <b/>
      <sz val="9"/>
      <color rgb="FFFF0000"/>
      <name val="Arial Narrow"/>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rgb="FFFF0000"/>
      <name val="Arial"/>
      <family val="2"/>
    </font>
    <font>
      <sz val="9"/>
      <name val="Arial Narrow"/>
      <family val="2"/>
    </font>
    <font>
      <sz val="10"/>
      <color rgb="FFFF0000"/>
      <name val="Arial"/>
      <family val="2"/>
    </font>
    <font>
      <sz val="10"/>
      <color theme="3"/>
      <name val="Arial"/>
      <family val="2"/>
    </font>
    <font>
      <sz val="10"/>
      <color theme="1"/>
      <name val="Arial"/>
      <family val="2"/>
    </font>
    <font>
      <b/>
      <sz val="24"/>
      <name val="Arial"/>
      <family val="2"/>
    </font>
    <font>
      <i/>
      <sz val="10"/>
      <color theme="1"/>
      <name val="Arial"/>
      <family val="2"/>
    </font>
    <font>
      <sz val="9"/>
      <color indexed="81"/>
      <name val="Tahoma"/>
      <charset val="1"/>
    </font>
    <font>
      <sz val="9"/>
      <color indexed="81"/>
      <name val="Tahom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7">
    <xf numFmtId="0" fontId="0" fillId="0" borderId="0"/>
    <xf numFmtId="43" fontId="10" fillId="0" borderId="0" applyFont="0" applyFill="0" applyBorder="0" applyAlignment="0" applyProtection="0"/>
    <xf numFmtId="0" fontId="14" fillId="0" borderId="0"/>
    <xf numFmtId="0" fontId="15" fillId="0" borderId="0"/>
    <xf numFmtId="0" fontId="25" fillId="0" borderId="0" applyNumberFormat="0" applyFill="0" applyBorder="0" applyAlignment="0" applyProtection="0"/>
    <xf numFmtId="0" fontId="26" fillId="0" borderId="2" applyNumberFormat="0" applyFill="0" applyAlignment="0" applyProtection="0"/>
    <xf numFmtId="0" fontId="27" fillId="0" borderId="3" applyNumberFormat="0" applyFill="0" applyAlignment="0" applyProtection="0"/>
    <xf numFmtId="0" fontId="28" fillId="0" borderId="4" applyNumberFormat="0" applyFill="0" applyAlignment="0" applyProtection="0"/>
    <xf numFmtId="0" fontId="28" fillId="0" borderId="0" applyNumberFormat="0" applyFill="0" applyBorder="0" applyAlignment="0" applyProtection="0"/>
    <xf numFmtId="0" fontId="29" fillId="2" borderId="0" applyNumberFormat="0" applyBorder="0" applyAlignment="0" applyProtection="0"/>
    <xf numFmtId="0" fontId="30" fillId="3" borderId="0" applyNumberFormat="0" applyBorder="0" applyAlignment="0" applyProtection="0"/>
    <xf numFmtId="0" fontId="31" fillId="4" borderId="0" applyNumberFormat="0" applyBorder="0" applyAlignment="0" applyProtection="0"/>
    <xf numFmtId="0" fontId="32" fillId="5" borderId="5" applyNumberFormat="0" applyAlignment="0" applyProtection="0"/>
    <xf numFmtId="0" fontId="33" fillId="6" borderId="6" applyNumberFormat="0" applyAlignment="0" applyProtection="0"/>
    <xf numFmtId="0" fontId="34" fillId="6" borderId="5" applyNumberFormat="0" applyAlignment="0" applyProtection="0"/>
    <xf numFmtId="0" fontId="35" fillId="0" borderId="7" applyNumberFormat="0" applyFill="0" applyAlignment="0" applyProtection="0"/>
    <xf numFmtId="0" fontId="36" fillId="7" borderId="8"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0" applyNumberFormat="0" applyFill="0" applyAlignment="0" applyProtection="0"/>
    <xf numFmtId="0" fontId="40"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40" fillId="32" borderId="0" applyNumberFormat="0" applyBorder="0" applyAlignment="0" applyProtection="0"/>
    <xf numFmtId="0" fontId="9" fillId="0" borderId="0"/>
    <xf numFmtId="0" fontId="9" fillId="8" borderId="9" applyNumberFormat="0" applyFont="0" applyAlignment="0" applyProtection="0"/>
    <xf numFmtId="0" fontId="8" fillId="0" borderId="0"/>
    <xf numFmtId="0" fontId="8" fillId="8" borderId="9" applyNumberFormat="0" applyFont="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7" fillId="0" borderId="0"/>
    <xf numFmtId="0" fontId="7" fillId="8" borderId="9"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7" fillId="0" borderId="0"/>
    <xf numFmtId="0" fontId="7" fillId="8" borderId="9" applyNumberFormat="0" applyFont="0" applyAlignment="0" applyProtection="0"/>
    <xf numFmtId="0" fontId="7" fillId="0" borderId="0"/>
    <xf numFmtId="0" fontId="7" fillId="8" borderId="9"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6" fillId="0" borderId="0"/>
    <xf numFmtId="0" fontId="6" fillId="8" borderId="9"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5" fillId="0" borderId="0"/>
    <xf numFmtId="0" fontId="5" fillId="8" borderId="9"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0"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 fillId="0" borderId="0"/>
  </cellStyleXfs>
  <cellXfs count="139">
    <xf numFmtId="0" fontId="0" fillId="0" borderId="0" xfId="0"/>
    <xf numFmtId="0" fontId="12" fillId="0" borderId="0" xfId="0" applyFont="1" applyAlignment="1">
      <alignment horizontal="center"/>
    </xf>
    <xf numFmtId="0" fontId="12" fillId="0" borderId="0" xfId="0" applyFont="1"/>
    <xf numFmtId="0" fontId="13" fillId="0" borderId="0" xfId="0" applyFont="1" applyBorder="1"/>
    <xf numFmtId="0" fontId="13" fillId="0" borderId="0" xfId="0" applyFont="1" applyBorder="1" applyAlignment="1">
      <alignment horizontal="center"/>
    </xf>
    <xf numFmtId="0" fontId="13" fillId="0" borderId="0" xfId="0" applyFont="1" applyFill="1" applyBorder="1" applyAlignment="1">
      <alignment horizontal="center"/>
    </xf>
    <xf numFmtId="0" fontId="0" fillId="0" borderId="1" xfId="0" applyBorder="1"/>
    <xf numFmtId="0" fontId="13" fillId="0" borderId="0" xfId="0" applyFont="1"/>
    <xf numFmtId="0" fontId="0" fillId="0" borderId="0" xfId="0" applyFill="1" applyBorder="1"/>
    <xf numFmtId="0" fontId="12" fillId="0" borderId="0" xfId="0" applyFont="1" applyAlignment="1">
      <alignment horizontal="left"/>
    </xf>
    <xf numFmtId="0" fontId="0" fillId="0" borderId="0" xfId="0" applyBorder="1"/>
    <xf numFmtId="0" fontId="0" fillId="0" borderId="1" xfId="0" applyFill="1" applyBorder="1"/>
    <xf numFmtId="2" fontId="0" fillId="0" borderId="1" xfId="0" applyNumberFormat="1" applyBorder="1"/>
    <xf numFmtId="3" fontId="0" fillId="0" borderId="1" xfId="0" applyNumberFormat="1" applyBorder="1"/>
    <xf numFmtId="2" fontId="0" fillId="0" borderId="0" xfId="0" applyNumberFormat="1" applyBorder="1"/>
    <xf numFmtId="0" fontId="12" fillId="0" borderId="0" xfId="0" applyFont="1" applyAlignment="1"/>
    <xf numFmtId="0" fontId="14" fillId="0" borderId="0" xfId="0" applyFont="1" applyFill="1" applyBorder="1"/>
    <xf numFmtId="0" fontId="15" fillId="0" borderId="1" xfId="3" applyNumberFormat="1" applyBorder="1"/>
    <xf numFmtId="0" fontId="13" fillId="0" borderId="1" xfId="0" applyFont="1" applyBorder="1"/>
    <xf numFmtId="0" fontId="14" fillId="0" borderId="0" xfId="0" applyFont="1"/>
    <xf numFmtId="0" fontId="0" fillId="0" borderId="0" xfId="0" applyAlignment="1"/>
    <xf numFmtId="0" fontId="14" fillId="0" borderId="1" xfId="0" applyFont="1" applyBorder="1"/>
    <xf numFmtId="43" fontId="0" fillId="0" borderId="1" xfId="1" applyFont="1" applyBorder="1"/>
    <xf numFmtId="0" fontId="0" fillId="0" borderId="0" xfId="0" applyFill="1"/>
    <xf numFmtId="0" fontId="0" fillId="0" borderId="1" xfId="0" quotePrefix="1" applyBorder="1" applyAlignment="1">
      <alignment horizontal="right"/>
    </xf>
    <xf numFmtId="0" fontId="12" fillId="0" borderId="0" xfId="0" applyFont="1" applyFill="1"/>
    <xf numFmtId="0" fontId="13" fillId="0" borderId="0" xfId="0" applyFont="1" applyFill="1"/>
    <xf numFmtId="0" fontId="0" fillId="0" borderId="1" xfId="0" applyBorder="1" applyAlignment="1">
      <alignment horizontal="right"/>
    </xf>
    <xf numFmtId="0" fontId="0" fillId="0" borderId="0" xfId="0" applyAlignment="1">
      <alignment horizontal="left"/>
    </xf>
    <xf numFmtId="0" fontId="15" fillId="0" borderId="1" xfId="3" applyNumberFormat="1" applyFill="1" applyBorder="1"/>
    <xf numFmtId="0" fontId="18" fillId="0" borderId="0" xfId="0" applyFont="1" applyFill="1" applyBorder="1"/>
    <xf numFmtId="0" fontId="19" fillId="0" borderId="0" xfId="0" applyFont="1" applyAlignment="1">
      <alignment horizontal="center" wrapText="1"/>
    </xf>
    <xf numFmtId="2" fontId="0" fillId="0" borderId="1" xfId="0" applyNumberFormat="1" applyBorder="1" applyAlignment="1">
      <alignment horizontal="center"/>
    </xf>
    <xf numFmtId="2" fontId="14" fillId="0" borderId="1" xfId="0" applyNumberFormat="1" applyFont="1" applyBorder="1"/>
    <xf numFmtId="0" fontId="20" fillId="0" borderId="0" xfId="0" applyFont="1"/>
    <xf numFmtId="0" fontId="21" fillId="0" borderId="0" xfId="0" applyFont="1" applyAlignment="1">
      <alignment horizontal="left" wrapText="1"/>
    </xf>
    <xf numFmtId="0" fontId="0" fillId="0" borderId="0" xfId="0" applyAlignment="1">
      <alignment horizontal="center"/>
    </xf>
    <xf numFmtId="0" fontId="12" fillId="0" borderId="0" xfId="0" applyFont="1" applyFill="1" applyAlignment="1">
      <alignment horizontal="center"/>
    </xf>
    <xf numFmtId="0" fontId="12" fillId="0" borderId="0" xfId="0" applyFont="1" applyFill="1" applyAlignment="1">
      <alignment horizontal="left"/>
    </xf>
    <xf numFmtId="0" fontId="17" fillId="0" borderId="0" xfId="0" applyFont="1" applyFill="1" applyAlignment="1">
      <alignment horizontal="right"/>
    </xf>
    <xf numFmtId="0" fontId="13" fillId="0" borderId="0" xfId="0" applyFont="1" applyFill="1" applyBorder="1"/>
    <xf numFmtId="2" fontId="0" fillId="0" borderId="1" xfId="0" applyNumberFormat="1" applyFill="1" applyBorder="1"/>
    <xf numFmtId="0" fontId="14" fillId="0" borderId="1" xfId="0" applyFont="1" applyFill="1" applyBorder="1"/>
    <xf numFmtId="0" fontId="0" fillId="0" borderId="1" xfId="0" applyFill="1" applyBorder="1" applyAlignment="1">
      <alignment horizontal="right"/>
    </xf>
    <xf numFmtId="0" fontId="22" fillId="0" borderId="0" xfId="0" applyFont="1" applyAlignment="1">
      <alignment horizontal="left" indent="1"/>
    </xf>
    <xf numFmtId="0" fontId="22" fillId="0" borderId="0" xfId="0" applyNumberFormat="1" applyFont="1"/>
    <xf numFmtId="0" fontId="23" fillId="0" borderId="0" xfId="0" applyFont="1"/>
    <xf numFmtId="0" fontId="21" fillId="0" borderId="0" xfId="0" applyFont="1" applyAlignment="1">
      <alignment wrapText="1"/>
    </xf>
    <xf numFmtId="0" fontId="19" fillId="0" borderId="0" xfId="0" applyFont="1" applyAlignment="1"/>
    <xf numFmtId="0" fontId="24" fillId="0" borderId="0" xfId="0" applyFont="1" applyFill="1" applyAlignment="1">
      <alignment horizontal="left" wrapText="1"/>
    </xf>
    <xf numFmtId="0" fontId="24" fillId="0" borderId="0" xfId="0" applyFont="1" applyAlignment="1">
      <alignment horizontal="left" wrapText="1"/>
    </xf>
    <xf numFmtId="0" fontId="24" fillId="0" borderId="0" xfId="0" applyFont="1" applyAlignment="1">
      <alignment horizontal="left"/>
    </xf>
    <xf numFmtId="0" fontId="9" fillId="0" borderId="0" xfId="44"/>
    <xf numFmtId="0" fontId="9" fillId="0" borderId="0" xfId="44"/>
    <xf numFmtId="0" fontId="9" fillId="0" borderId="0" xfId="44"/>
    <xf numFmtId="0" fontId="9" fillId="0" borderId="0" xfId="44"/>
    <xf numFmtId="0" fontId="9" fillId="0" borderId="0" xfId="44"/>
    <xf numFmtId="0" fontId="9" fillId="0" borderId="0" xfId="44"/>
    <xf numFmtId="0" fontId="9" fillId="0" borderId="0" xfId="44"/>
    <xf numFmtId="0" fontId="9" fillId="0" borderId="0" xfId="44"/>
    <xf numFmtId="0" fontId="9" fillId="0" borderId="0" xfId="44"/>
    <xf numFmtId="0" fontId="8" fillId="0" borderId="0" xfId="46" applyFill="1"/>
    <xf numFmtId="0" fontId="8" fillId="0" borderId="0" xfId="46"/>
    <xf numFmtId="0" fontId="8" fillId="0" borderId="0" xfId="46"/>
    <xf numFmtId="0" fontId="8" fillId="0" borderId="0" xfId="46"/>
    <xf numFmtId="0" fontId="8" fillId="0" borderId="0" xfId="46"/>
    <xf numFmtId="0" fontId="8" fillId="0" borderId="0" xfId="46"/>
    <xf numFmtId="0" fontId="8" fillId="0" borderId="0" xfId="46"/>
    <xf numFmtId="0" fontId="8" fillId="0" borderId="0" xfId="46"/>
    <xf numFmtId="0" fontId="8" fillId="0" borderId="0" xfId="46"/>
    <xf numFmtId="0" fontId="8" fillId="0" borderId="0" xfId="46"/>
    <xf numFmtId="0" fontId="8" fillId="0" borderId="0" xfId="46"/>
    <xf numFmtId="164" fontId="0" fillId="0" borderId="1" xfId="1" applyNumberFormat="1" applyFont="1" applyFill="1" applyBorder="1"/>
    <xf numFmtId="164" fontId="0" fillId="0" borderId="1" xfId="1" applyNumberFormat="1" applyFont="1" applyBorder="1"/>
    <xf numFmtId="0" fontId="7" fillId="0" borderId="0" xfId="60"/>
    <xf numFmtId="0" fontId="41" fillId="0" borderId="0" xfId="0" applyFont="1" applyAlignment="1">
      <alignment horizontal="left"/>
    </xf>
    <xf numFmtId="0" fontId="41" fillId="0" borderId="0" xfId="0" applyFont="1" applyFill="1" applyAlignment="1">
      <alignment horizontal="left"/>
    </xf>
    <xf numFmtId="0" fontId="19" fillId="0" borderId="0" xfId="0" applyFont="1"/>
    <xf numFmtId="0" fontId="17" fillId="0" borderId="0" xfId="0" applyFont="1"/>
    <xf numFmtId="0" fontId="17" fillId="0" borderId="0" xfId="0" applyFont="1" applyFill="1"/>
    <xf numFmtId="0" fontId="12" fillId="0" borderId="0" xfId="0" applyFont="1" applyAlignment="1">
      <alignment horizontal="center"/>
    </xf>
    <xf numFmtId="0" fontId="24" fillId="0" borderId="0" xfId="0" applyFont="1" applyFill="1" applyAlignment="1">
      <alignment horizontal="left" wrapText="1"/>
    </xf>
    <xf numFmtId="0" fontId="24" fillId="0" borderId="0" xfId="0" applyFont="1" applyAlignment="1">
      <alignment horizontal="left" wrapText="1"/>
    </xf>
    <xf numFmtId="0" fontId="24" fillId="0" borderId="0" xfId="0" applyFont="1" applyAlignment="1">
      <alignment horizontal="left"/>
    </xf>
    <xf numFmtId="2" fontId="0" fillId="0" borderId="1" xfId="1" applyNumberFormat="1" applyFont="1" applyBorder="1"/>
    <xf numFmtId="0" fontId="5" fillId="0" borderId="0" xfId="107"/>
    <xf numFmtId="0" fontId="12" fillId="0" borderId="0" xfId="0" applyFont="1" applyAlignment="1">
      <alignment horizontal="center"/>
    </xf>
    <xf numFmtId="0" fontId="19" fillId="0" borderId="0" xfId="0" applyFont="1" applyAlignment="1">
      <alignment horizontal="center"/>
    </xf>
    <xf numFmtId="0" fontId="12" fillId="0" borderId="0" xfId="0" applyFont="1" applyAlignment="1">
      <alignment horizontal="center"/>
    </xf>
    <xf numFmtId="0" fontId="24" fillId="0" borderId="0" xfId="0" applyFont="1" applyFill="1" applyAlignment="1">
      <alignment horizontal="left" wrapText="1"/>
    </xf>
    <xf numFmtId="0" fontId="24" fillId="0" borderId="0" xfId="0" applyFont="1" applyAlignment="1">
      <alignment horizontal="left" wrapText="1"/>
    </xf>
    <xf numFmtId="0" fontId="24" fillId="0" borderId="0" xfId="0" applyFont="1" applyAlignment="1">
      <alignment horizontal="left"/>
    </xf>
    <xf numFmtId="0" fontId="12" fillId="0" borderId="0" xfId="0" applyFont="1" applyFill="1" applyAlignment="1"/>
    <xf numFmtId="0" fontId="42" fillId="0" borderId="0" xfId="0" applyFont="1"/>
    <xf numFmtId="3" fontId="10" fillId="0" borderId="1" xfId="0" applyNumberFormat="1" applyFont="1" applyBorder="1"/>
    <xf numFmtId="0" fontId="42" fillId="0" borderId="0" xfId="0" applyFont="1" applyFill="1"/>
    <xf numFmtId="164" fontId="0" fillId="0" borderId="1" xfId="1" applyNumberFormat="1" applyFont="1" applyBorder="1"/>
    <xf numFmtId="0" fontId="0" fillId="0" borderId="0" xfId="0"/>
    <xf numFmtId="0" fontId="13" fillId="0" borderId="0" xfId="0" applyFont="1" applyBorder="1" applyAlignment="1">
      <alignment horizontal="center"/>
    </xf>
    <xf numFmtId="0" fontId="13" fillId="0" borderId="0" xfId="0" applyFont="1" applyFill="1" applyBorder="1" applyAlignment="1">
      <alignment horizontal="center"/>
    </xf>
    <xf numFmtId="0" fontId="13" fillId="0" borderId="0" xfId="0" applyFont="1"/>
    <xf numFmtId="43" fontId="0" fillId="0" borderId="1" xfId="1" applyFont="1" applyBorder="1"/>
    <xf numFmtId="164" fontId="0" fillId="0" borderId="1" xfId="1" applyNumberFormat="1" applyFont="1" applyBorder="1"/>
    <xf numFmtId="0" fontId="43" fillId="0" borderId="1" xfId="0" applyFont="1" applyBorder="1"/>
    <xf numFmtId="0" fontId="43" fillId="0" borderId="0" xfId="0" applyFont="1"/>
    <xf numFmtId="0" fontId="43" fillId="0" borderId="0" xfId="0" applyFont="1" applyFill="1"/>
    <xf numFmtId="0" fontId="10" fillId="0" borderId="0" xfId="0" applyFont="1"/>
    <xf numFmtId="0" fontId="24" fillId="0" borderId="0" xfId="0" applyFont="1" applyAlignment="1">
      <alignment horizontal="left" wrapText="1"/>
    </xf>
    <xf numFmtId="0" fontId="45" fillId="0" borderId="0" xfId="0" applyFont="1"/>
    <xf numFmtId="43" fontId="0" fillId="0" borderId="0" xfId="1" applyFont="1" applyBorder="1"/>
    <xf numFmtId="0" fontId="46" fillId="0" borderId="0" xfId="0" applyFont="1" applyAlignment="1">
      <alignment vertical="center"/>
    </xf>
    <xf numFmtId="0" fontId="0" fillId="0" borderId="0" xfId="0"/>
    <xf numFmtId="0" fontId="13" fillId="0" borderId="0" xfId="0" applyFont="1" applyBorder="1" applyAlignment="1">
      <alignment horizontal="center"/>
    </xf>
    <xf numFmtId="0" fontId="12" fillId="0" borderId="0" xfId="0" applyFont="1" applyAlignment="1"/>
    <xf numFmtId="0" fontId="44" fillId="0" borderId="0" xfId="0" applyFont="1"/>
    <xf numFmtId="0" fontId="44" fillId="0" borderId="0" xfId="0" applyFont="1" applyAlignment="1">
      <alignment vertical="top" wrapText="1"/>
    </xf>
    <xf numFmtId="0" fontId="44" fillId="0" borderId="0" xfId="135" applyFont="1" applyAlignment="1">
      <alignment vertical="top" wrapText="1"/>
    </xf>
    <xf numFmtId="0" fontId="44" fillId="0" borderId="0" xfId="135" applyFont="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wrapText="1"/>
    </xf>
    <xf numFmtId="0" fontId="24" fillId="0" borderId="0" xfId="0" applyFont="1" applyFill="1" applyAlignment="1">
      <alignment horizontal="left" wrapText="1"/>
    </xf>
    <xf numFmtId="0" fontId="1" fillId="0" borderId="0" xfId="436"/>
    <xf numFmtId="0" fontId="10" fillId="0" borderId="1" xfId="0" applyFont="1" applyBorder="1"/>
    <xf numFmtId="0" fontId="10" fillId="0" borderId="0" xfId="0" applyFont="1" applyFill="1" applyBorder="1"/>
    <xf numFmtId="1" fontId="0" fillId="0" borderId="1" xfId="0" applyNumberFormat="1" applyBorder="1"/>
    <xf numFmtId="0" fontId="10" fillId="0" borderId="0" xfId="0" applyFont="1" applyBorder="1"/>
    <xf numFmtId="0" fontId="13" fillId="0" borderId="0" xfId="0" applyFont="1" applyFill="1" applyBorder="1" applyAlignment="1">
      <alignment horizontal="left"/>
    </xf>
    <xf numFmtId="0" fontId="44" fillId="0" borderId="0" xfId="135" applyFont="1" applyAlignment="1">
      <alignment vertical="top"/>
    </xf>
    <xf numFmtId="0" fontId="44" fillId="0" borderId="0" xfId="135" applyFont="1" applyAlignment="1">
      <alignment horizontal="left" vertical="top" wrapText="1"/>
    </xf>
    <xf numFmtId="0" fontId="45" fillId="0" borderId="0" xfId="0" applyFont="1" applyAlignment="1">
      <alignment horizontal="left" vertical="top" wrapText="1"/>
    </xf>
    <xf numFmtId="0" fontId="45" fillId="0" borderId="0" xfId="0" applyFont="1" applyAlignment="1">
      <alignment horizontal="left" wrapText="1"/>
    </xf>
    <xf numFmtId="0" fontId="44" fillId="0" borderId="0" xfId="0" applyFont="1" applyAlignment="1">
      <alignment vertical="top" wrapText="1"/>
    </xf>
    <xf numFmtId="0" fontId="44" fillId="0" borderId="0" xfId="0" applyFont="1" applyAlignment="1">
      <alignment horizontal="left" vertical="top" wrapText="1"/>
    </xf>
    <xf numFmtId="0" fontId="21" fillId="0" borderId="0" xfId="0" applyFont="1" applyAlignment="1">
      <alignment horizontal="left" wrapText="1"/>
    </xf>
    <xf numFmtId="0" fontId="24" fillId="0" borderId="0" xfId="0" applyFont="1" applyAlignment="1">
      <alignment horizontal="left" wrapText="1"/>
    </xf>
    <xf numFmtId="0" fontId="24" fillId="0" borderId="0" xfId="0" applyFont="1" applyFill="1" applyAlignment="1">
      <alignment horizontal="left" wrapText="1"/>
    </xf>
    <xf numFmtId="0" fontId="43" fillId="0" borderId="0" xfId="0" applyFont="1" applyAlignment="1">
      <alignment horizontal="left" wrapText="1"/>
    </xf>
    <xf numFmtId="0" fontId="10" fillId="0" borderId="0" xfId="0" applyFont="1" applyAlignment="1">
      <alignment horizontal="left" vertical="top" wrapText="1"/>
    </xf>
    <xf numFmtId="0" fontId="24" fillId="0" borderId="0" xfId="0" applyFont="1" applyAlignment="1">
      <alignment horizontal="left"/>
    </xf>
  </cellXfs>
  <cellStyles count="437">
    <cellStyle name="20% - Accent1" xfId="21" builtinId="30" customBuiltin="1"/>
    <cellStyle name="20% - Accent1 2" xfId="48"/>
    <cellStyle name="20% - Accent1 2 2" xfId="81"/>
    <cellStyle name="20% - Accent1 2 2 2" xfId="182"/>
    <cellStyle name="20% - Accent1 2 2 2 2" xfId="382"/>
    <cellStyle name="20% - Accent1 2 2 3" xfId="282"/>
    <cellStyle name="20% - Accent1 2 3" xfId="152"/>
    <cellStyle name="20% - Accent1 2 3 2" xfId="352"/>
    <cellStyle name="20% - Accent1 2 4" xfId="252"/>
    <cellStyle name="20% - Accent1 3" xfId="62"/>
    <cellStyle name="20% - Accent1 3 2" xfId="166"/>
    <cellStyle name="20% - Accent1 3 2 2" xfId="366"/>
    <cellStyle name="20% - Accent1 3 3" xfId="266"/>
    <cellStyle name="20% - Accent1 4" xfId="95"/>
    <cellStyle name="20% - Accent1 4 2" xfId="196"/>
    <cellStyle name="20% - Accent1 4 2 2" xfId="396"/>
    <cellStyle name="20% - Accent1 4 3" xfId="296"/>
    <cellStyle name="20% - Accent1 5" xfId="109"/>
    <cellStyle name="20% - Accent1 5 2" xfId="210"/>
    <cellStyle name="20% - Accent1 5 2 2" xfId="410"/>
    <cellStyle name="20% - Accent1 5 3" xfId="310"/>
    <cellStyle name="20% - Accent1 6" xfId="123"/>
    <cellStyle name="20% - Accent1 6 2" xfId="224"/>
    <cellStyle name="20% - Accent1 6 2 2" xfId="424"/>
    <cellStyle name="20% - Accent1 6 3" xfId="324"/>
    <cellStyle name="20% - Accent1 7" xfId="136"/>
    <cellStyle name="20% - Accent1 7 2" xfId="336"/>
    <cellStyle name="20% - Accent1 8" xfId="236"/>
    <cellStyle name="20% - Accent2" xfId="25" builtinId="34" customBuiltin="1"/>
    <cellStyle name="20% - Accent2 2" xfId="50"/>
    <cellStyle name="20% - Accent2 2 2" xfId="83"/>
    <cellStyle name="20% - Accent2 2 2 2" xfId="184"/>
    <cellStyle name="20% - Accent2 2 2 2 2" xfId="384"/>
    <cellStyle name="20% - Accent2 2 2 3" xfId="284"/>
    <cellStyle name="20% - Accent2 2 3" xfId="154"/>
    <cellStyle name="20% - Accent2 2 3 2" xfId="354"/>
    <cellStyle name="20% - Accent2 2 4" xfId="254"/>
    <cellStyle name="20% - Accent2 3" xfId="64"/>
    <cellStyle name="20% - Accent2 3 2" xfId="168"/>
    <cellStyle name="20% - Accent2 3 2 2" xfId="368"/>
    <cellStyle name="20% - Accent2 3 3" xfId="268"/>
    <cellStyle name="20% - Accent2 4" xfId="97"/>
    <cellStyle name="20% - Accent2 4 2" xfId="198"/>
    <cellStyle name="20% - Accent2 4 2 2" xfId="398"/>
    <cellStyle name="20% - Accent2 4 3" xfId="298"/>
    <cellStyle name="20% - Accent2 5" xfId="111"/>
    <cellStyle name="20% - Accent2 5 2" xfId="212"/>
    <cellStyle name="20% - Accent2 5 2 2" xfId="412"/>
    <cellStyle name="20% - Accent2 5 3" xfId="312"/>
    <cellStyle name="20% - Accent2 6" xfId="125"/>
    <cellStyle name="20% - Accent2 6 2" xfId="226"/>
    <cellStyle name="20% - Accent2 6 2 2" xfId="426"/>
    <cellStyle name="20% - Accent2 6 3" xfId="326"/>
    <cellStyle name="20% - Accent2 7" xfId="138"/>
    <cellStyle name="20% - Accent2 7 2" xfId="338"/>
    <cellStyle name="20% - Accent2 8" xfId="238"/>
    <cellStyle name="20% - Accent3" xfId="29" builtinId="38" customBuiltin="1"/>
    <cellStyle name="20% - Accent3 2" xfId="52"/>
    <cellStyle name="20% - Accent3 2 2" xfId="85"/>
    <cellStyle name="20% - Accent3 2 2 2" xfId="186"/>
    <cellStyle name="20% - Accent3 2 2 2 2" xfId="386"/>
    <cellStyle name="20% - Accent3 2 2 3" xfId="286"/>
    <cellStyle name="20% - Accent3 2 3" xfId="156"/>
    <cellStyle name="20% - Accent3 2 3 2" xfId="356"/>
    <cellStyle name="20% - Accent3 2 4" xfId="256"/>
    <cellStyle name="20% - Accent3 3" xfId="66"/>
    <cellStyle name="20% - Accent3 3 2" xfId="170"/>
    <cellStyle name="20% - Accent3 3 2 2" xfId="370"/>
    <cellStyle name="20% - Accent3 3 3" xfId="270"/>
    <cellStyle name="20% - Accent3 4" xfId="99"/>
    <cellStyle name="20% - Accent3 4 2" xfId="200"/>
    <cellStyle name="20% - Accent3 4 2 2" xfId="400"/>
    <cellStyle name="20% - Accent3 4 3" xfId="300"/>
    <cellStyle name="20% - Accent3 5" xfId="113"/>
    <cellStyle name="20% - Accent3 5 2" xfId="214"/>
    <cellStyle name="20% - Accent3 5 2 2" xfId="414"/>
    <cellStyle name="20% - Accent3 5 3" xfId="314"/>
    <cellStyle name="20% - Accent3 6" xfId="127"/>
    <cellStyle name="20% - Accent3 6 2" xfId="228"/>
    <cellStyle name="20% - Accent3 6 2 2" xfId="428"/>
    <cellStyle name="20% - Accent3 6 3" xfId="328"/>
    <cellStyle name="20% - Accent3 7" xfId="140"/>
    <cellStyle name="20% - Accent3 7 2" xfId="340"/>
    <cellStyle name="20% - Accent3 8" xfId="240"/>
    <cellStyle name="20% - Accent4" xfId="33" builtinId="42" customBuiltin="1"/>
    <cellStyle name="20% - Accent4 2" xfId="54"/>
    <cellStyle name="20% - Accent4 2 2" xfId="87"/>
    <cellStyle name="20% - Accent4 2 2 2" xfId="188"/>
    <cellStyle name="20% - Accent4 2 2 2 2" xfId="388"/>
    <cellStyle name="20% - Accent4 2 2 3" xfId="288"/>
    <cellStyle name="20% - Accent4 2 3" xfId="158"/>
    <cellStyle name="20% - Accent4 2 3 2" xfId="358"/>
    <cellStyle name="20% - Accent4 2 4" xfId="258"/>
    <cellStyle name="20% - Accent4 3" xfId="68"/>
    <cellStyle name="20% - Accent4 3 2" xfId="172"/>
    <cellStyle name="20% - Accent4 3 2 2" xfId="372"/>
    <cellStyle name="20% - Accent4 3 3" xfId="272"/>
    <cellStyle name="20% - Accent4 4" xfId="101"/>
    <cellStyle name="20% - Accent4 4 2" xfId="202"/>
    <cellStyle name="20% - Accent4 4 2 2" xfId="402"/>
    <cellStyle name="20% - Accent4 4 3" xfId="302"/>
    <cellStyle name="20% - Accent4 5" xfId="115"/>
    <cellStyle name="20% - Accent4 5 2" xfId="216"/>
    <cellStyle name="20% - Accent4 5 2 2" xfId="416"/>
    <cellStyle name="20% - Accent4 5 3" xfId="316"/>
    <cellStyle name="20% - Accent4 6" xfId="129"/>
    <cellStyle name="20% - Accent4 6 2" xfId="230"/>
    <cellStyle name="20% - Accent4 6 2 2" xfId="430"/>
    <cellStyle name="20% - Accent4 6 3" xfId="330"/>
    <cellStyle name="20% - Accent4 7" xfId="142"/>
    <cellStyle name="20% - Accent4 7 2" xfId="342"/>
    <cellStyle name="20% - Accent4 8" xfId="242"/>
    <cellStyle name="20% - Accent5" xfId="37" builtinId="46" customBuiltin="1"/>
    <cellStyle name="20% - Accent5 2" xfId="56"/>
    <cellStyle name="20% - Accent5 2 2" xfId="89"/>
    <cellStyle name="20% - Accent5 2 2 2" xfId="190"/>
    <cellStyle name="20% - Accent5 2 2 2 2" xfId="390"/>
    <cellStyle name="20% - Accent5 2 2 3" xfId="290"/>
    <cellStyle name="20% - Accent5 2 3" xfId="160"/>
    <cellStyle name="20% - Accent5 2 3 2" xfId="360"/>
    <cellStyle name="20% - Accent5 2 4" xfId="260"/>
    <cellStyle name="20% - Accent5 3" xfId="70"/>
    <cellStyle name="20% - Accent5 3 2" xfId="174"/>
    <cellStyle name="20% - Accent5 3 2 2" xfId="374"/>
    <cellStyle name="20% - Accent5 3 3" xfId="274"/>
    <cellStyle name="20% - Accent5 4" xfId="103"/>
    <cellStyle name="20% - Accent5 4 2" xfId="204"/>
    <cellStyle name="20% - Accent5 4 2 2" xfId="404"/>
    <cellStyle name="20% - Accent5 4 3" xfId="304"/>
    <cellStyle name="20% - Accent5 5" xfId="117"/>
    <cellStyle name="20% - Accent5 5 2" xfId="218"/>
    <cellStyle name="20% - Accent5 5 2 2" xfId="418"/>
    <cellStyle name="20% - Accent5 5 3" xfId="318"/>
    <cellStyle name="20% - Accent5 6" xfId="131"/>
    <cellStyle name="20% - Accent5 6 2" xfId="232"/>
    <cellStyle name="20% - Accent5 6 2 2" xfId="432"/>
    <cellStyle name="20% - Accent5 6 3" xfId="332"/>
    <cellStyle name="20% - Accent5 7" xfId="144"/>
    <cellStyle name="20% - Accent5 7 2" xfId="344"/>
    <cellStyle name="20% - Accent5 8" xfId="244"/>
    <cellStyle name="20% - Accent6" xfId="41" builtinId="50" customBuiltin="1"/>
    <cellStyle name="20% - Accent6 2" xfId="58"/>
    <cellStyle name="20% - Accent6 2 2" xfId="91"/>
    <cellStyle name="20% - Accent6 2 2 2" xfId="192"/>
    <cellStyle name="20% - Accent6 2 2 2 2" xfId="392"/>
    <cellStyle name="20% - Accent6 2 2 3" xfId="292"/>
    <cellStyle name="20% - Accent6 2 3" xfId="162"/>
    <cellStyle name="20% - Accent6 2 3 2" xfId="362"/>
    <cellStyle name="20% - Accent6 2 4" xfId="262"/>
    <cellStyle name="20% - Accent6 3" xfId="72"/>
    <cellStyle name="20% - Accent6 3 2" xfId="176"/>
    <cellStyle name="20% - Accent6 3 2 2" xfId="376"/>
    <cellStyle name="20% - Accent6 3 3" xfId="276"/>
    <cellStyle name="20% - Accent6 4" xfId="105"/>
    <cellStyle name="20% - Accent6 4 2" xfId="206"/>
    <cellStyle name="20% - Accent6 4 2 2" xfId="406"/>
    <cellStyle name="20% - Accent6 4 3" xfId="306"/>
    <cellStyle name="20% - Accent6 5" xfId="119"/>
    <cellStyle name="20% - Accent6 5 2" xfId="220"/>
    <cellStyle name="20% - Accent6 5 2 2" xfId="420"/>
    <cellStyle name="20% - Accent6 5 3" xfId="320"/>
    <cellStyle name="20% - Accent6 6" xfId="133"/>
    <cellStyle name="20% - Accent6 6 2" xfId="234"/>
    <cellStyle name="20% - Accent6 6 2 2" xfId="434"/>
    <cellStyle name="20% - Accent6 6 3" xfId="334"/>
    <cellStyle name="20% - Accent6 7" xfId="146"/>
    <cellStyle name="20% - Accent6 7 2" xfId="346"/>
    <cellStyle name="20% - Accent6 8" xfId="246"/>
    <cellStyle name="40% - Accent1" xfId="22" builtinId="31" customBuiltin="1"/>
    <cellStyle name="40% - Accent1 2" xfId="49"/>
    <cellStyle name="40% - Accent1 2 2" xfId="82"/>
    <cellStyle name="40% - Accent1 2 2 2" xfId="183"/>
    <cellStyle name="40% - Accent1 2 2 2 2" xfId="383"/>
    <cellStyle name="40% - Accent1 2 2 3" xfId="283"/>
    <cellStyle name="40% - Accent1 2 3" xfId="153"/>
    <cellStyle name="40% - Accent1 2 3 2" xfId="353"/>
    <cellStyle name="40% - Accent1 2 4" xfId="253"/>
    <cellStyle name="40% - Accent1 3" xfId="63"/>
    <cellStyle name="40% - Accent1 3 2" xfId="167"/>
    <cellStyle name="40% - Accent1 3 2 2" xfId="367"/>
    <cellStyle name="40% - Accent1 3 3" xfId="267"/>
    <cellStyle name="40% - Accent1 4" xfId="96"/>
    <cellStyle name="40% - Accent1 4 2" xfId="197"/>
    <cellStyle name="40% - Accent1 4 2 2" xfId="397"/>
    <cellStyle name="40% - Accent1 4 3" xfId="297"/>
    <cellStyle name="40% - Accent1 5" xfId="110"/>
    <cellStyle name="40% - Accent1 5 2" xfId="211"/>
    <cellStyle name="40% - Accent1 5 2 2" xfId="411"/>
    <cellStyle name="40% - Accent1 5 3" xfId="311"/>
    <cellStyle name="40% - Accent1 6" xfId="124"/>
    <cellStyle name="40% - Accent1 6 2" xfId="225"/>
    <cellStyle name="40% - Accent1 6 2 2" xfId="425"/>
    <cellStyle name="40% - Accent1 6 3" xfId="325"/>
    <cellStyle name="40% - Accent1 7" xfId="137"/>
    <cellStyle name="40% - Accent1 7 2" xfId="337"/>
    <cellStyle name="40% - Accent1 8" xfId="237"/>
    <cellStyle name="40% - Accent2" xfId="26" builtinId="35" customBuiltin="1"/>
    <cellStyle name="40% - Accent2 2" xfId="51"/>
    <cellStyle name="40% - Accent2 2 2" xfId="84"/>
    <cellStyle name="40% - Accent2 2 2 2" xfId="185"/>
    <cellStyle name="40% - Accent2 2 2 2 2" xfId="385"/>
    <cellStyle name="40% - Accent2 2 2 3" xfId="285"/>
    <cellStyle name="40% - Accent2 2 3" xfId="155"/>
    <cellStyle name="40% - Accent2 2 3 2" xfId="355"/>
    <cellStyle name="40% - Accent2 2 4" xfId="255"/>
    <cellStyle name="40% - Accent2 3" xfId="65"/>
    <cellStyle name="40% - Accent2 3 2" xfId="169"/>
    <cellStyle name="40% - Accent2 3 2 2" xfId="369"/>
    <cellStyle name="40% - Accent2 3 3" xfId="269"/>
    <cellStyle name="40% - Accent2 4" xfId="98"/>
    <cellStyle name="40% - Accent2 4 2" xfId="199"/>
    <cellStyle name="40% - Accent2 4 2 2" xfId="399"/>
    <cellStyle name="40% - Accent2 4 3" xfId="299"/>
    <cellStyle name="40% - Accent2 5" xfId="112"/>
    <cellStyle name="40% - Accent2 5 2" xfId="213"/>
    <cellStyle name="40% - Accent2 5 2 2" xfId="413"/>
    <cellStyle name="40% - Accent2 5 3" xfId="313"/>
    <cellStyle name="40% - Accent2 6" xfId="126"/>
    <cellStyle name="40% - Accent2 6 2" xfId="227"/>
    <cellStyle name="40% - Accent2 6 2 2" xfId="427"/>
    <cellStyle name="40% - Accent2 6 3" xfId="327"/>
    <cellStyle name="40% - Accent2 7" xfId="139"/>
    <cellStyle name="40% - Accent2 7 2" xfId="339"/>
    <cellStyle name="40% - Accent2 8" xfId="239"/>
    <cellStyle name="40% - Accent3" xfId="30" builtinId="39" customBuiltin="1"/>
    <cellStyle name="40% - Accent3 2" xfId="53"/>
    <cellStyle name="40% - Accent3 2 2" xfId="86"/>
    <cellStyle name="40% - Accent3 2 2 2" xfId="187"/>
    <cellStyle name="40% - Accent3 2 2 2 2" xfId="387"/>
    <cellStyle name="40% - Accent3 2 2 3" xfId="287"/>
    <cellStyle name="40% - Accent3 2 3" xfId="157"/>
    <cellStyle name="40% - Accent3 2 3 2" xfId="357"/>
    <cellStyle name="40% - Accent3 2 4" xfId="257"/>
    <cellStyle name="40% - Accent3 3" xfId="67"/>
    <cellStyle name="40% - Accent3 3 2" xfId="171"/>
    <cellStyle name="40% - Accent3 3 2 2" xfId="371"/>
    <cellStyle name="40% - Accent3 3 3" xfId="271"/>
    <cellStyle name="40% - Accent3 4" xfId="100"/>
    <cellStyle name="40% - Accent3 4 2" xfId="201"/>
    <cellStyle name="40% - Accent3 4 2 2" xfId="401"/>
    <cellStyle name="40% - Accent3 4 3" xfId="301"/>
    <cellStyle name="40% - Accent3 5" xfId="114"/>
    <cellStyle name="40% - Accent3 5 2" xfId="215"/>
    <cellStyle name="40% - Accent3 5 2 2" xfId="415"/>
    <cellStyle name="40% - Accent3 5 3" xfId="315"/>
    <cellStyle name="40% - Accent3 6" xfId="128"/>
    <cellStyle name="40% - Accent3 6 2" xfId="229"/>
    <cellStyle name="40% - Accent3 6 2 2" xfId="429"/>
    <cellStyle name="40% - Accent3 6 3" xfId="329"/>
    <cellStyle name="40% - Accent3 7" xfId="141"/>
    <cellStyle name="40% - Accent3 7 2" xfId="341"/>
    <cellStyle name="40% - Accent3 8" xfId="241"/>
    <cellStyle name="40% - Accent4" xfId="34" builtinId="43" customBuiltin="1"/>
    <cellStyle name="40% - Accent4 2" xfId="55"/>
    <cellStyle name="40% - Accent4 2 2" xfId="88"/>
    <cellStyle name="40% - Accent4 2 2 2" xfId="189"/>
    <cellStyle name="40% - Accent4 2 2 2 2" xfId="389"/>
    <cellStyle name="40% - Accent4 2 2 3" xfId="289"/>
    <cellStyle name="40% - Accent4 2 3" xfId="159"/>
    <cellStyle name="40% - Accent4 2 3 2" xfId="359"/>
    <cellStyle name="40% - Accent4 2 4" xfId="259"/>
    <cellStyle name="40% - Accent4 3" xfId="69"/>
    <cellStyle name="40% - Accent4 3 2" xfId="173"/>
    <cellStyle name="40% - Accent4 3 2 2" xfId="373"/>
    <cellStyle name="40% - Accent4 3 3" xfId="273"/>
    <cellStyle name="40% - Accent4 4" xfId="102"/>
    <cellStyle name="40% - Accent4 4 2" xfId="203"/>
    <cellStyle name="40% - Accent4 4 2 2" xfId="403"/>
    <cellStyle name="40% - Accent4 4 3" xfId="303"/>
    <cellStyle name="40% - Accent4 5" xfId="116"/>
    <cellStyle name="40% - Accent4 5 2" xfId="217"/>
    <cellStyle name="40% - Accent4 5 2 2" xfId="417"/>
    <cellStyle name="40% - Accent4 5 3" xfId="317"/>
    <cellStyle name="40% - Accent4 6" xfId="130"/>
    <cellStyle name="40% - Accent4 6 2" xfId="231"/>
    <cellStyle name="40% - Accent4 6 2 2" xfId="431"/>
    <cellStyle name="40% - Accent4 6 3" xfId="331"/>
    <cellStyle name="40% - Accent4 7" xfId="143"/>
    <cellStyle name="40% - Accent4 7 2" xfId="343"/>
    <cellStyle name="40% - Accent4 8" xfId="243"/>
    <cellStyle name="40% - Accent5" xfId="38" builtinId="47" customBuiltin="1"/>
    <cellStyle name="40% - Accent5 2" xfId="57"/>
    <cellStyle name="40% - Accent5 2 2" xfId="90"/>
    <cellStyle name="40% - Accent5 2 2 2" xfId="191"/>
    <cellStyle name="40% - Accent5 2 2 2 2" xfId="391"/>
    <cellStyle name="40% - Accent5 2 2 3" xfId="291"/>
    <cellStyle name="40% - Accent5 2 3" xfId="161"/>
    <cellStyle name="40% - Accent5 2 3 2" xfId="361"/>
    <cellStyle name="40% - Accent5 2 4" xfId="261"/>
    <cellStyle name="40% - Accent5 3" xfId="71"/>
    <cellStyle name="40% - Accent5 3 2" xfId="175"/>
    <cellStyle name="40% - Accent5 3 2 2" xfId="375"/>
    <cellStyle name="40% - Accent5 3 3" xfId="275"/>
    <cellStyle name="40% - Accent5 4" xfId="104"/>
    <cellStyle name="40% - Accent5 4 2" xfId="205"/>
    <cellStyle name="40% - Accent5 4 2 2" xfId="405"/>
    <cellStyle name="40% - Accent5 4 3" xfId="305"/>
    <cellStyle name="40% - Accent5 5" xfId="118"/>
    <cellStyle name="40% - Accent5 5 2" xfId="219"/>
    <cellStyle name="40% - Accent5 5 2 2" xfId="419"/>
    <cellStyle name="40% - Accent5 5 3" xfId="319"/>
    <cellStyle name="40% - Accent5 6" xfId="132"/>
    <cellStyle name="40% - Accent5 6 2" xfId="233"/>
    <cellStyle name="40% - Accent5 6 2 2" xfId="433"/>
    <cellStyle name="40% - Accent5 6 3" xfId="333"/>
    <cellStyle name="40% - Accent5 7" xfId="145"/>
    <cellStyle name="40% - Accent5 7 2" xfId="345"/>
    <cellStyle name="40% - Accent5 8" xfId="245"/>
    <cellStyle name="40% - Accent6" xfId="42" builtinId="51" customBuiltin="1"/>
    <cellStyle name="40% - Accent6 2" xfId="59"/>
    <cellStyle name="40% - Accent6 2 2" xfId="92"/>
    <cellStyle name="40% - Accent6 2 2 2" xfId="193"/>
    <cellStyle name="40% - Accent6 2 2 2 2" xfId="393"/>
    <cellStyle name="40% - Accent6 2 2 3" xfId="293"/>
    <cellStyle name="40% - Accent6 2 3" xfId="163"/>
    <cellStyle name="40% - Accent6 2 3 2" xfId="363"/>
    <cellStyle name="40% - Accent6 2 4" xfId="263"/>
    <cellStyle name="40% - Accent6 3" xfId="73"/>
    <cellStyle name="40% - Accent6 3 2" xfId="177"/>
    <cellStyle name="40% - Accent6 3 2 2" xfId="377"/>
    <cellStyle name="40% - Accent6 3 3" xfId="277"/>
    <cellStyle name="40% - Accent6 4" xfId="106"/>
    <cellStyle name="40% - Accent6 4 2" xfId="207"/>
    <cellStyle name="40% - Accent6 4 2 2" xfId="407"/>
    <cellStyle name="40% - Accent6 4 3" xfId="307"/>
    <cellStyle name="40% - Accent6 5" xfId="120"/>
    <cellStyle name="40% - Accent6 5 2" xfId="221"/>
    <cellStyle name="40% - Accent6 5 2 2" xfId="421"/>
    <cellStyle name="40% - Accent6 5 3" xfId="321"/>
    <cellStyle name="40% - Accent6 6" xfId="134"/>
    <cellStyle name="40% - Accent6 6 2" xfId="235"/>
    <cellStyle name="40% - Accent6 6 2 2" xfId="435"/>
    <cellStyle name="40% - Accent6 6 3" xfId="335"/>
    <cellStyle name="40% - Accent6 7" xfId="147"/>
    <cellStyle name="40% - Accent6 7 2" xfId="347"/>
    <cellStyle name="40% - Accent6 8" xfId="247"/>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xfId="1" builtinId="3"/>
    <cellStyle name="Comma 2" xfId="75"/>
    <cellStyle name="Currency 2" xfId="76"/>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rmal 155" xfId="2"/>
    <cellStyle name="Normal 155 2" xfId="135"/>
    <cellStyle name="Normal 2" xfId="44"/>
    <cellStyle name="Normal 2 2" xfId="77"/>
    <cellStyle name="Normal 2 2 2" xfId="178"/>
    <cellStyle name="Normal 2 2 2 2" xfId="378"/>
    <cellStyle name="Normal 2 2 3" xfId="278"/>
    <cellStyle name="Normal 2 3" xfId="148"/>
    <cellStyle name="Normal 2 3 2" xfId="348"/>
    <cellStyle name="Normal 2 4" xfId="248"/>
    <cellStyle name="Normal 2 5" xfId="436"/>
    <cellStyle name="Normal 3" xfId="46"/>
    <cellStyle name="Normal 3 2" xfId="79"/>
    <cellStyle name="Normal 3 2 2" xfId="180"/>
    <cellStyle name="Normal 3 2 2 2" xfId="380"/>
    <cellStyle name="Normal 3 2 3" xfId="280"/>
    <cellStyle name="Normal 3 3" xfId="150"/>
    <cellStyle name="Normal 3 3 2" xfId="350"/>
    <cellStyle name="Normal 3 4" xfId="250"/>
    <cellStyle name="Normal 4" xfId="60"/>
    <cellStyle name="Normal 4 2" xfId="164"/>
    <cellStyle name="Normal 4 2 2" xfId="364"/>
    <cellStyle name="Normal 4 3" xfId="264"/>
    <cellStyle name="Normal 5" xfId="74"/>
    <cellStyle name="Normal 6" xfId="93"/>
    <cellStyle name="Normal 6 2" xfId="194"/>
    <cellStyle name="Normal 6 2 2" xfId="394"/>
    <cellStyle name="Normal 6 3" xfId="294"/>
    <cellStyle name="Normal 7" xfId="107"/>
    <cellStyle name="Normal 7 2" xfId="208"/>
    <cellStyle name="Normal 7 2 2" xfId="408"/>
    <cellStyle name="Normal 7 3" xfId="308"/>
    <cellStyle name="Normal 8" xfId="121"/>
    <cellStyle name="Normal 8 2" xfId="222"/>
    <cellStyle name="Normal 8 2 2" xfId="422"/>
    <cellStyle name="Normal 8 3" xfId="322"/>
    <cellStyle name="Normal_FALL2007_ALL_Faculty" xfId="3"/>
    <cellStyle name="Note 2" xfId="45"/>
    <cellStyle name="Note 2 2" xfId="78"/>
    <cellStyle name="Note 2 2 2" xfId="179"/>
    <cellStyle name="Note 2 2 2 2" xfId="379"/>
    <cellStyle name="Note 2 2 3" xfId="279"/>
    <cellStyle name="Note 2 3" xfId="149"/>
    <cellStyle name="Note 2 3 2" xfId="349"/>
    <cellStyle name="Note 2 4" xfId="249"/>
    <cellStyle name="Note 3" xfId="47"/>
    <cellStyle name="Note 3 2" xfId="80"/>
    <cellStyle name="Note 3 2 2" xfId="181"/>
    <cellStyle name="Note 3 2 2 2" xfId="381"/>
    <cellStyle name="Note 3 2 3" xfId="281"/>
    <cellStyle name="Note 3 3" xfId="151"/>
    <cellStyle name="Note 3 3 2" xfId="351"/>
    <cellStyle name="Note 3 4" xfId="251"/>
    <cellStyle name="Note 4" xfId="61"/>
    <cellStyle name="Note 4 2" xfId="165"/>
    <cellStyle name="Note 4 2 2" xfId="365"/>
    <cellStyle name="Note 4 3" xfId="265"/>
    <cellStyle name="Note 5" xfId="94"/>
    <cellStyle name="Note 5 2" xfId="195"/>
    <cellStyle name="Note 5 2 2" xfId="395"/>
    <cellStyle name="Note 5 3" xfId="295"/>
    <cellStyle name="Note 6" xfId="108"/>
    <cellStyle name="Note 6 2" xfId="209"/>
    <cellStyle name="Note 6 2 2" xfId="409"/>
    <cellStyle name="Note 6 3" xfId="309"/>
    <cellStyle name="Note 7" xfId="122"/>
    <cellStyle name="Note 7 2" xfId="223"/>
    <cellStyle name="Note 7 2 2" xfId="423"/>
    <cellStyle name="Note 7 3" xfId="323"/>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4"/>
  <sheetViews>
    <sheetView tabSelected="1" zoomScale="120" zoomScaleNormal="120" workbookViewId="0">
      <selection activeCell="A11" sqref="A11:K12"/>
    </sheetView>
  </sheetViews>
  <sheetFormatPr defaultRowHeight="12.75" x14ac:dyDescent="0.2"/>
  <cols>
    <col min="1" max="1" width="12.7109375" style="108" customWidth="1"/>
    <col min="2" max="11" width="12.7109375" customWidth="1"/>
  </cols>
  <sheetData>
    <row r="1" spans="1:15" s="111" customFormat="1" ht="30" x14ac:dyDescent="0.2">
      <c r="A1" s="110" t="s">
        <v>109</v>
      </c>
    </row>
    <row r="2" spans="1:15" s="111" customFormat="1" x14ac:dyDescent="0.2">
      <c r="A2" s="108"/>
    </row>
    <row r="3" spans="1:15" s="111" customFormat="1" x14ac:dyDescent="0.2">
      <c r="A3" s="129" t="s">
        <v>111</v>
      </c>
      <c r="B3" s="129"/>
      <c r="C3" s="129"/>
      <c r="D3" s="129"/>
      <c r="E3" s="129"/>
      <c r="F3" s="129"/>
      <c r="G3" s="129"/>
      <c r="H3" s="129"/>
      <c r="I3" s="129"/>
      <c r="J3" s="129"/>
      <c r="K3" s="129"/>
      <c r="L3" s="129"/>
      <c r="M3" s="129"/>
      <c r="N3" s="129"/>
      <c r="O3" s="129"/>
    </row>
    <row r="4" spans="1:15" s="111" customFormat="1" x14ac:dyDescent="0.2">
      <c r="A4" s="129"/>
      <c r="B4" s="129"/>
      <c r="C4" s="129"/>
      <c r="D4" s="129"/>
      <c r="E4" s="129"/>
      <c r="F4" s="129"/>
      <c r="G4" s="129"/>
      <c r="H4" s="129"/>
      <c r="I4" s="129"/>
      <c r="J4" s="129"/>
      <c r="K4" s="129"/>
      <c r="L4" s="129"/>
      <c r="M4" s="129"/>
      <c r="N4" s="129"/>
      <c r="O4" s="129"/>
    </row>
    <row r="5" spans="1:15" s="111" customFormat="1" x14ac:dyDescent="0.2">
      <c r="A5" s="129"/>
      <c r="B5" s="129"/>
      <c r="C5" s="129"/>
      <c r="D5" s="129"/>
      <c r="E5" s="129"/>
      <c r="F5" s="129"/>
      <c r="G5" s="129"/>
      <c r="H5" s="129"/>
      <c r="I5" s="129"/>
      <c r="J5" s="129"/>
      <c r="K5" s="129"/>
      <c r="L5" s="129"/>
      <c r="M5" s="129"/>
      <c r="N5" s="129"/>
      <c r="O5" s="129"/>
    </row>
    <row r="6" spans="1:15" s="111" customFormat="1" x14ac:dyDescent="0.2">
      <c r="A6" s="108"/>
    </row>
    <row r="7" spans="1:15" s="111" customFormat="1" x14ac:dyDescent="0.2">
      <c r="A7" s="130" t="s">
        <v>112</v>
      </c>
      <c r="B7" s="130"/>
      <c r="C7" s="130"/>
      <c r="D7" s="130"/>
      <c r="E7" s="130"/>
      <c r="F7" s="130"/>
      <c r="G7" s="130"/>
      <c r="H7" s="130"/>
      <c r="I7" s="130"/>
      <c r="J7" s="130"/>
      <c r="K7" s="130"/>
      <c r="L7" s="130"/>
      <c r="M7" s="130"/>
      <c r="N7" s="130"/>
      <c r="O7" s="130"/>
    </row>
    <row r="8" spans="1:15" s="111" customFormat="1" x14ac:dyDescent="0.2">
      <c r="A8" s="130"/>
      <c r="B8" s="130"/>
      <c r="C8" s="130"/>
      <c r="D8" s="130"/>
      <c r="E8" s="130"/>
      <c r="F8" s="130"/>
      <c r="G8" s="130"/>
      <c r="H8" s="130"/>
      <c r="I8" s="130"/>
      <c r="J8" s="130"/>
      <c r="K8" s="130"/>
      <c r="L8" s="130"/>
      <c r="M8" s="130"/>
      <c r="N8" s="130"/>
      <c r="O8" s="130"/>
    </row>
    <row r="9" spans="1:15" s="111" customFormat="1" x14ac:dyDescent="0.2">
      <c r="A9" s="108"/>
    </row>
    <row r="10" spans="1:15" s="111" customFormat="1" x14ac:dyDescent="0.2">
      <c r="A10" s="108"/>
    </row>
    <row r="11" spans="1:15" x14ac:dyDescent="0.2">
      <c r="A11" s="131" t="s">
        <v>102</v>
      </c>
      <c r="B11" s="131"/>
      <c r="C11" s="131"/>
      <c r="D11" s="131"/>
      <c r="E11" s="131"/>
      <c r="F11" s="131"/>
      <c r="G11" s="131"/>
      <c r="H11" s="131"/>
      <c r="I11" s="131"/>
      <c r="J11" s="131"/>
      <c r="K11" s="131"/>
    </row>
    <row r="12" spans="1:15" x14ac:dyDescent="0.2">
      <c r="A12" s="131"/>
      <c r="B12" s="131"/>
      <c r="C12" s="131"/>
      <c r="D12" s="131"/>
      <c r="E12" s="131"/>
      <c r="F12" s="131"/>
      <c r="G12" s="131"/>
      <c r="H12" s="131"/>
      <c r="I12" s="131"/>
      <c r="J12" s="131"/>
      <c r="K12" s="131"/>
    </row>
    <row r="13" spans="1:15" s="111" customFormat="1" x14ac:dyDescent="0.2">
      <c r="A13" s="115"/>
      <c r="B13" s="115"/>
      <c r="C13" s="115"/>
      <c r="D13" s="115"/>
      <c r="E13" s="115"/>
      <c r="F13" s="115"/>
      <c r="G13" s="115"/>
      <c r="H13" s="115"/>
      <c r="I13" s="115"/>
      <c r="J13" s="115"/>
      <c r="K13" s="115"/>
    </row>
    <row r="14" spans="1:15" ht="12.75" customHeight="1" x14ac:dyDescent="0.2">
      <c r="A14" s="132" t="s">
        <v>113</v>
      </c>
      <c r="B14" s="132"/>
      <c r="C14" s="132"/>
      <c r="D14" s="132"/>
      <c r="E14" s="132"/>
      <c r="F14" s="132"/>
      <c r="G14" s="132"/>
      <c r="H14" s="132"/>
      <c r="I14" s="132"/>
      <c r="J14" s="132"/>
      <c r="K14" s="132"/>
    </row>
    <row r="15" spans="1:15" x14ac:dyDescent="0.2">
      <c r="A15" s="132"/>
      <c r="B15" s="132"/>
      <c r="C15" s="132"/>
      <c r="D15" s="132"/>
      <c r="E15" s="132"/>
      <c r="F15" s="132"/>
      <c r="G15" s="132"/>
      <c r="H15" s="132"/>
      <c r="I15" s="132"/>
      <c r="J15" s="132"/>
      <c r="K15" s="132"/>
    </row>
    <row r="16" spans="1:15" x14ac:dyDescent="0.2">
      <c r="A16" s="132"/>
      <c r="B16" s="132"/>
      <c r="C16" s="132"/>
      <c r="D16" s="132"/>
      <c r="E16" s="132"/>
      <c r="F16" s="132"/>
      <c r="G16" s="132"/>
      <c r="H16" s="132"/>
      <c r="I16" s="132"/>
      <c r="J16" s="132"/>
      <c r="K16" s="132"/>
    </row>
    <row r="17" spans="1:11" x14ac:dyDescent="0.2">
      <c r="A17" s="132"/>
      <c r="B17" s="132"/>
      <c r="C17" s="132"/>
      <c r="D17" s="132"/>
      <c r="E17" s="132"/>
      <c r="F17" s="132"/>
      <c r="G17" s="132"/>
      <c r="H17" s="132"/>
      <c r="I17" s="132"/>
      <c r="J17" s="132"/>
      <c r="K17" s="132"/>
    </row>
    <row r="18" spans="1:11" s="111" customFormat="1" x14ac:dyDescent="0.2">
      <c r="A18" s="132"/>
      <c r="B18" s="132"/>
      <c r="C18" s="132"/>
      <c r="D18" s="132"/>
      <c r="E18" s="132"/>
      <c r="F18" s="132"/>
      <c r="G18" s="132"/>
      <c r="H18" s="132"/>
      <c r="I18" s="132"/>
      <c r="J18" s="132"/>
      <c r="K18" s="132"/>
    </row>
    <row r="19" spans="1:11" x14ac:dyDescent="0.2">
      <c r="B19" s="111"/>
      <c r="C19" s="111"/>
      <c r="D19" s="111"/>
      <c r="E19" s="111"/>
      <c r="F19" s="111"/>
      <c r="G19" s="111"/>
      <c r="H19" s="111"/>
      <c r="I19" s="111"/>
      <c r="J19" s="111"/>
      <c r="K19" s="111"/>
    </row>
    <row r="20" spans="1:11" ht="12.75" customHeight="1" x14ac:dyDescent="0.2">
      <c r="A20" s="132" t="s">
        <v>138</v>
      </c>
      <c r="B20" s="132"/>
      <c r="C20" s="132"/>
      <c r="D20" s="132"/>
      <c r="E20" s="132"/>
      <c r="F20" s="132"/>
      <c r="G20" s="132"/>
      <c r="H20" s="132"/>
      <c r="I20" s="132"/>
      <c r="J20" s="132"/>
      <c r="K20" s="132"/>
    </row>
    <row r="21" spans="1:11" x14ac:dyDescent="0.2">
      <c r="A21" s="132"/>
      <c r="B21" s="132"/>
      <c r="C21" s="132"/>
      <c r="D21" s="132"/>
      <c r="E21" s="132"/>
      <c r="F21" s="132"/>
      <c r="G21" s="132"/>
      <c r="H21" s="132"/>
      <c r="I21" s="132"/>
      <c r="J21" s="132"/>
      <c r="K21" s="132"/>
    </row>
    <row r="22" spans="1:11" x14ac:dyDescent="0.2">
      <c r="A22" s="132"/>
      <c r="B22" s="132"/>
      <c r="C22" s="132"/>
      <c r="D22" s="132"/>
      <c r="E22" s="132"/>
      <c r="F22" s="132"/>
      <c r="G22" s="132"/>
      <c r="H22" s="132"/>
      <c r="I22" s="132"/>
      <c r="J22" s="132"/>
      <c r="K22" s="132"/>
    </row>
    <row r="23" spans="1:11" x14ac:dyDescent="0.2">
      <c r="A23" s="132"/>
      <c r="B23" s="132"/>
      <c r="C23" s="132"/>
      <c r="D23" s="132"/>
      <c r="E23" s="132"/>
      <c r="F23" s="132"/>
      <c r="G23" s="132"/>
      <c r="H23" s="132"/>
      <c r="I23" s="132"/>
      <c r="J23" s="132"/>
      <c r="K23" s="132"/>
    </row>
    <row r="24" spans="1:11" ht="12.75" customHeight="1" x14ac:dyDescent="0.2">
      <c r="A24" s="128" t="s">
        <v>103</v>
      </c>
      <c r="B24" s="128"/>
      <c r="C24" s="128"/>
      <c r="D24" s="128"/>
      <c r="E24" s="128"/>
      <c r="F24" s="128"/>
      <c r="G24" s="128"/>
      <c r="H24" s="128"/>
      <c r="I24" s="128"/>
      <c r="J24" s="128"/>
      <c r="K24" s="128"/>
    </row>
    <row r="25" spans="1:11" x14ac:dyDescent="0.2">
      <c r="A25" s="128"/>
      <c r="B25" s="128"/>
      <c r="C25" s="128"/>
      <c r="D25" s="128"/>
      <c r="E25" s="128"/>
      <c r="F25" s="128"/>
      <c r="G25" s="128"/>
      <c r="H25" s="128"/>
      <c r="I25" s="128"/>
      <c r="J25" s="128"/>
      <c r="K25" s="128"/>
    </row>
    <row r="26" spans="1:11" s="111" customFormat="1" x14ac:dyDescent="0.2">
      <c r="A26" s="117"/>
      <c r="B26" s="117"/>
      <c r="C26" s="117"/>
      <c r="D26" s="117"/>
      <c r="E26" s="117"/>
      <c r="F26" s="117"/>
      <c r="G26" s="117"/>
      <c r="H26" s="117"/>
      <c r="I26" s="117"/>
      <c r="J26" s="117"/>
      <c r="K26" s="117"/>
    </row>
    <row r="27" spans="1:11" s="111" customFormat="1" ht="12.75" customHeight="1" x14ac:dyDescent="0.2">
      <c r="A27" s="128" t="s">
        <v>110</v>
      </c>
      <c r="B27" s="128"/>
      <c r="C27" s="128"/>
      <c r="D27" s="128"/>
      <c r="E27" s="128"/>
      <c r="F27" s="128"/>
      <c r="G27" s="128"/>
      <c r="H27" s="128"/>
      <c r="I27" s="128"/>
      <c r="J27" s="128"/>
      <c r="K27" s="128"/>
    </row>
    <row r="28" spans="1:11" s="111" customFormat="1" x14ac:dyDescent="0.2">
      <c r="A28" s="128"/>
      <c r="B28" s="128"/>
      <c r="C28" s="128"/>
      <c r="D28" s="128"/>
      <c r="E28" s="128"/>
      <c r="F28" s="128"/>
      <c r="G28" s="128"/>
      <c r="H28" s="128"/>
      <c r="I28" s="128"/>
      <c r="J28" s="128"/>
      <c r="K28" s="128"/>
    </row>
    <row r="29" spans="1:11" s="111" customFormat="1" ht="12.75" customHeight="1" x14ac:dyDescent="0.2">
      <c r="A29" s="128"/>
      <c r="B29" s="128"/>
      <c r="C29" s="128"/>
      <c r="D29" s="128"/>
      <c r="E29" s="128"/>
      <c r="F29" s="128"/>
      <c r="G29" s="128"/>
      <c r="H29" s="128"/>
      <c r="I29" s="128"/>
      <c r="J29" s="128"/>
      <c r="K29" s="128"/>
    </row>
    <row r="30" spans="1:11" s="111" customFormat="1" x14ac:dyDescent="0.2">
      <c r="A30" s="128"/>
      <c r="B30" s="128"/>
      <c r="C30" s="128"/>
      <c r="D30" s="128"/>
      <c r="E30" s="128"/>
      <c r="F30" s="128"/>
      <c r="G30" s="128"/>
      <c r="H30" s="128"/>
      <c r="I30" s="128"/>
      <c r="J30" s="128"/>
      <c r="K30" s="128"/>
    </row>
    <row r="31" spans="1:11" s="111" customFormat="1" x14ac:dyDescent="0.2">
      <c r="A31" s="128"/>
      <c r="B31" s="128"/>
      <c r="C31" s="128"/>
      <c r="D31" s="128"/>
      <c r="E31" s="128"/>
      <c r="F31" s="128"/>
      <c r="G31" s="128"/>
      <c r="H31" s="128"/>
      <c r="I31" s="128"/>
      <c r="J31" s="128"/>
      <c r="K31" s="128"/>
    </row>
    <row r="32" spans="1:11" s="111" customFormat="1" x14ac:dyDescent="0.2">
      <c r="A32" s="128"/>
      <c r="B32" s="128"/>
      <c r="C32" s="128"/>
      <c r="D32" s="128"/>
      <c r="E32" s="128"/>
      <c r="F32" s="128"/>
      <c r="G32" s="128"/>
      <c r="H32" s="128"/>
      <c r="I32" s="128"/>
      <c r="J32" s="128"/>
      <c r="K32" s="128"/>
    </row>
    <row r="33" spans="1:11" s="111" customFormat="1" x14ac:dyDescent="0.2">
      <c r="A33" s="128"/>
      <c r="B33" s="128"/>
      <c r="C33" s="128"/>
      <c r="D33" s="128"/>
      <c r="E33" s="128"/>
      <c r="F33" s="128"/>
      <c r="G33" s="128"/>
      <c r="H33" s="128"/>
      <c r="I33" s="128"/>
      <c r="J33" s="128"/>
      <c r="K33" s="128"/>
    </row>
    <row r="34" spans="1:11" x14ac:dyDescent="0.2">
      <c r="B34" s="111"/>
      <c r="C34" s="111"/>
      <c r="D34" s="111"/>
      <c r="E34" s="111"/>
      <c r="F34" s="111"/>
      <c r="G34" s="111"/>
      <c r="H34" s="111"/>
      <c r="I34" s="111"/>
      <c r="J34" s="111"/>
      <c r="K34" s="111"/>
    </row>
    <row r="35" spans="1:11" x14ac:dyDescent="0.2">
      <c r="A35" s="114" t="s">
        <v>104</v>
      </c>
      <c r="B35" s="111"/>
      <c r="C35" s="111"/>
      <c r="D35" s="111"/>
      <c r="E35" s="111"/>
      <c r="F35" s="111"/>
      <c r="G35" s="111"/>
      <c r="H35" s="111"/>
      <c r="I35" s="111"/>
      <c r="J35" s="111"/>
      <c r="K35" s="111"/>
    </row>
    <row r="36" spans="1:11" x14ac:dyDescent="0.2">
      <c r="B36" s="111"/>
      <c r="C36" s="111"/>
      <c r="D36" s="111"/>
      <c r="E36" s="111"/>
      <c r="F36" s="111"/>
      <c r="G36" s="111"/>
      <c r="H36" s="111"/>
      <c r="I36" s="111"/>
      <c r="J36" s="111"/>
      <c r="K36" s="111"/>
    </row>
    <row r="37" spans="1:11" x14ac:dyDescent="0.2">
      <c r="A37" s="132" t="s">
        <v>105</v>
      </c>
      <c r="B37" s="132"/>
      <c r="C37" s="132"/>
      <c r="D37" s="132"/>
      <c r="E37" s="132"/>
      <c r="F37" s="132"/>
      <c r="G37" s="132"/>
      <c r="H37" s="132"/>
      <c r="I37" s="132"/>
      <c r="J37" s="132"/>
      <c r="K37" s="132"/>
    </row>
    <row r="38" spans="1:11" x14ac:dyDescent="0.2">
      <c r="A38" s="132"/>
      <c r="B38" s="132"/>
      <c r="C38" s="132"/>
      <c r="D38" s="132"/>
      <c r="E38" s="132"/>
      <c r="F38" s="132"/>
      <c r="G38" s="132"/>
      <c r="H38" s="132"/>
      <c r="I38" s="132"/>
      <c r="J38" s="132"/>
      <c r="K38" s="132"/>
    </row>
    <row r="39" spans="1:11" x14ac:dyDescent="0.2">
      <c r="A39" s="132"/>
      <c r="B39" s="132"/>
      <c r="C39" s="132"/>
      <c r="D39" s="132"/>
      <c r="E39" s="132"/>
      <c r="F39" s="132"/>
      <c r="G39" s="132"/>
      <c r="H39" s="132"/>
      <c r="I39" s="132"/>
      <c r="J39" s="132"/>
      <c r="K39" s="132"/>
    </row>
    <row r="40" spans="1:11" x14ac:dyDescent="0.2">
      <c r="B40" s="111"/>
      <c r="C40" s="111"/>
      <c r="D40" s="111"/>
      <c r="E40" s="111"/>
      <c r="F40" s="111"/>
      <c r="G40" s="111"/>
      <c r="H40" s="111"/>
      <c r="I40" s="111"/>
      <c r="J40" s="111"/>
      <c r="K40" s="111"/>
    </row>
    <row r="41" spans="1:11" x14ac:dyDescent="0.2">
      <c r="A41" s="132" t="s">
        <v>106</v>
      </c>
      <c r="B41" s="132"/>
      <c r="C41" s="132"/>
      <c r="D41" s="132"/>
      <c r="E41" s="132"/>
      <c r="F41" s="132"/>
      <c r="G41" s="132"/>
      <c r="H41" s="132"/>
      <c r="I41" s="132"/>
      <c r="J41" s="132"/>
      <c r="K41" s="132"/>
    </row>
    <row r="42" spans="1:11" x14ac:dyDescent="0.2">
      <c r="A42" s="132"/>
      <c r="B42" s="132"/>
      <c r="C42" s="132"/>
      <c r="D42" s="132"/>
      <c r="E42" s="132"/>
      <c r="F42" s="132"/>
      <c r="G42" s="132"/>
      <c r="H42" s="132"/>
      <c r="I42" s="132"/>
      <c r="J42" s="132"/>
      <c r="K42" s="132"/>
    </row>
    <row r="43" spans="1:11" x14ac:dyDescent="0.2">
      <c r="B43" s="111"/>
      <c r="C43" s="111"/>
      <c r="D43" s="111"/>
      <c r="E43" s="111"/>
      <c r="F43" s="111"/>
      <c r="G43" s="111"/>
      <c r="H43" s="111"/>
      <c r="I43" s="111"/>
      <c r="J43" s="111"/>
      <c r="K43" s="111"/>
    </row>
    <row r="44" spans="1:11" ht="12.75" customHeight="1" x14ac:dyDescent="0.2">
      <c r="A44" s="128" t="s">
        <v>107</v>
      </c>
      <c r="B44" s="128"/>
      <c r="C44" s="128"/>
      <c r="D44" s="128"/>
      <c r="E44" s="128"/>
      <c r="F44" s="128"/>
      <c r="G44" s="128"/>
      <c r="H44" s="128"/>
      <c r="I44" s="128"/>
      <c r="J44" s="128"/>
      <c r="K44" s="128"/>
    </row>
    <row r="45" spans="1:11" x14ac:dyDescent="0.2">
      <c r="A45" s="128"/>
      <c r="B45" s="128"/>
      <c r="C45" s="128"/>
      <c r="D45" s="128"/>
      <c r="E45" s="128"/>
      <c r="F45" s="128"/>
      <c r="G45" s="128"/>
      <c r="H45" s="128"/>
      <c r="I45" s="128"/>
      <c r="J45" s="128"/>
      <c r="K45" s="128"/>
    </row>
    <row r="46" spans="1:11" x14ac:dyDescent="0.2">
      <c r="A46" s="128"/>
      <c r="B46" s="128"/>
      <c r="C46" s="128"/>
      <c r="D46" s="128"/>
      <c r="E46" s="128"/>
      <c r="F46" s="128"/>
      <c r="G46" s="128"/>
      <c r="H46" s="128"/>
      <c r="I46" s="128"/>
      <c r="J46" s="128"/>
      <c r="K46" s="128"/>
    </row>
    <row r="47" spans="1:11" x14ac:dyDescent="0.2">
      <c r="A47" s="128"/>
      <c r="B47" s="128"/>
      <c r="C47" s="128"/>
      <c r="D47" s="128"/>
      <c r="E47" s="128"/>
      <c r="F47" s="128"/>
      <c r="G47" s="128"/>
      <c r="H47" s="128"/>
      <c r="I47" s="128"/>
      <c r="J47" s="128"/>
      <c r="K47" s="128"/>
    </row>
    <row r="48" spans="1:11" x14ac:dyDescent="0.2">
      <c r="B48" s="111"/>
      <c r="C48" s="111"/>
      <c r="D48" s="111"/>
      <c r="E48" s="111"/>
      <c r="F48" s="111"/>
      <c r="G48" s="111"/>
      <c r="H48" s="111"/>
      <c r="I48" s="111"/>
      <c r="J48" s="111"/>
      <c r="K48" s="111"/>
    </row>
    <row r="49" spans="1:11" ht="12.75" customHeight="1" x14ac:dyDescent="0.2">
      <c r="A49" s="132" t="s">
        <v>139</v>
      </c>
      <c r="B49" s="132"/>
      <c r="C49" s="132"/>
      <c r="D49" s="132"/>
      <c r="E49" s="132"/>
      <c r="F49" s="132"/>
      <c r="G49" s="132"/>
      <c r="H49" s="132"/>
      <c r="I49" s="132"/>
      <c r="J49" s="132"/>
      <c r="K49" s="132"/>
    </row>
    <row r="50" spans="1:11" x14ac:dyDescent="0.2">
      <c r="A50" s="132"/>
      <c r="B50" s="132"/>
      <c r="C50" s="132"/>
      <c r="D50" s="132"/>
      <c r="E50" s="132"/>
      <c r="F50" s="132"/>
      <c r="G50" s="132"/>
      <c r="H50" s="132"/>
      <c r="I50" s="132"/>
      <c r="J50" s="132"/>
      <c r="K50" s="132"/>
    </row>
    <row r="51" spans="1:11" s="111" customFormat="1" x14ac:dyDescent="0.2">
      <c r="A51" s="118"/>
      <c r="B51" s="118"/>
      <c r="C51" s="118"/>
      <c r="D51" s="118"/>
      <c r="E51" s="118"/>
      <c r="F51" s="118"/>
      <c r="G51" s="118"/>
      <c r="H51" s="118"/>
      <c r="I51" s="118"/>
      <c r="J51" s="118"/>
      <c r="K51" s="118"/>
    </row>
    <row r="52" spans="1:11" x14ac:dyDescent="0.2">
      <c r="A52" s="128" t="s">
        <v>108</v>
      </c>
      <c r="B52" s="128"/>
      <c r="C52" s="128"/>
      <c r="D52" s="128"/>
      <c r="E52" s="128"/>
      <c r="F52" s="128"/>
      <c r="G52" s="128"/>
      <c r="H52" s="128"/>
      <c r="I52" s="128"/>
      <c r="J52" s="128"/>
      <c r="K52" s="128"/>
    </row>
    <row r="53" spans="1:11" x14ac:dyDescent="0.2">
      <c r="A53" s="128"/>
      <c r="B53" s="128"/>
      <c r="C53" s="128"/>
      <c r="D53" s="128"/>
      <c r="E53" s="128"/>
      <c r="F53" s="128"/>
      <c r="G53" s="128"/>
      <c r="H53" s="128"/>
      <c r="I53" s="128"/>
      <c r="J53" s="128"/>
      <c r="K53" s="128"/>
    </row>
    <row r="54" spans="1:11" x14ac:dyDescent="0.2">
      <c r="A54" s="128"/>
      <c r="B54" s="128"/>
      <c r="C54" s="128"/>
      <c r="D54" s="128"/>
      <c r="E54" s="128"/>
      <c r="F54" s="128"/>
      <c r="G54" s="128"/>
      <c r="H54" s="128"/>
      <c r="I54" s="128"/>
      <c r="J54" s="128"/>
      <c r="K54" s="128"/>
    </row>
    <row r="55" spans="1:11" x14ac:dyDescent="0.2">
      <c r="A55" s="128"/>
      <c r="B55" s="128"/>
      <c r="C55" s="128"/>
      <c r="D55" s="128"/>
      <c r="E55" s="128"/>
      <c r="F55" s="128"/>
      <c r="G55" s="128"/>
      <c r="H55" s="128"/>
      <c r="I55" s="128"/>
      <c r="J55" s="128"/>
      <c r="K55" s="128"/>
    </row>
    <row r="56" spans="1:11" x14ac:dyDescent="0.2">
      <c r="B56" s="111"/>
      <c r="C56" s="111"/>
      <c r="D56" s="111"/>
      <c r="E56" s="111"/>
      <c r="F56" s="111"/>
      <c r="G56" s="111"/>
      <c r="H56" s="111"/>
      <c r="I56" s="111"/>
      <c r="J56" s="111"/>
      <c r="K56" s="111"/>
    </row>
    <row r="57" spans="1:11" ht="12.75" customHeight="1" x14ac:dyDescent="0.2">
      <c r="A57" s="128" t="s">
        <v>137</v>
      </c>
      <c r="B57" s="128"/>
      <c r="C57" s="128"/>
      <c r="D57" s="128"/>
      <c r="E57" s="128"/>
      <c r="F57" s="128"/>
      <c r="G57" s="128"/>
      <c r="H57" s="128"/>
      <c r="I57" s="128"/>
      <c r="J57" s="128"/>
      <c r="K57" s="128"/>
    </row>
    <row r="58" spans="1:11" x14ac:dyDescent="0.2">
      <c r="A58" s="128"/>
      <c r="B58" s="128"/>
      <c r="C58" s="128"/>
      <c r="D58" s="128"/>
      <c r="E58" s="128"/>
      <c r="F58" s="128"/>
      <c r="G58" s="128"/>
      <c r="H58" s="128"/>
      <c r="I58" s="128"/>
      <c r="J58" s="128"/>
      <c r="K58" s="128"/>
    </row>
    <row r="59" spans="1:11" x14ac:dyDescent="0.2">
      <c r="A59" s="116"/>
      <c r="B59" s="116"/>
      <c r="C59" s="116"/>
      <c r="D59" s="116"/>
      <c r="E59" s="116"/>
      <c r="F59" s="116"/>
      <c r="G59" s="116"/>
      <c r="H59" s="116"/>
      <c r="I59" s="116"/>
      <c r="J59" s="116"/>
      <c r="K59" s="116"/>
    </row>
    <row r="61" spans="1:11" x14ac:dyDescent="0.2">
      <c r="B61" s="111"/>
      <c r="C61" s="111"/>
      <c r="D61" s="111"/>
      <c r="E61" s="111"/>
      <c r="F61" s="111"/>
      <c r="G61" s="111"/>
      <c r="H61" s="111"/>
      <c r="I61" s="111"/>
      <c r="J61" s="111"/>
      <c r="K61" s="111"/>
    </row>
    <row r="62" spans="1:11" x14ac:dyDescent="0.2">
      <c r="B62" s="111"/>
      <c r="C62" s="111"/>
      <c r="D62" s="111"/>
      <c r="E62" s="111"/>
      <c r="F62" s="111"/>
      <c r="G62" s="111"/>
      <c r="H62" s="111"/>
      <c r="I62" s="111"/>
      <c r="J62" s="111"/>
      <c r="K62" s="111"/>
    </row>
    <row r="63" spans="1:11" x14ac:dyDescent="0.2">
      <c r="B63" s="111"/>
      <c r="C63" s="111"/>
      <c r="D63" s="111"/>
      <c r="E63" s="111"/>
      <c r="F63" s="111"/>
      <c r="G63" s="111"/>
      <c r="H63" s="111"/>
      <c r="I63" s="111"/>
      <c r="J63" s="111"/>
      <c r="K63" s="111"/>
    </row>
    <row r="64" spans="1:11" x14ac:dyDescent="0.2">
      <c r="B64" s="111"/>
      <c r="C64" s="111"/>
      <c r="D64" s="111"/>
      <c r="E64" s="111"/>
      <c r="F64" s="111"/>
      <c r="G64" s="111"/>
      <c r="H64" s="111"/>
      <c r="I64" s="111"/>
      <c r="J64" s="111"/>
      <c r="K64" s="111"/>
    </row>
    <row r="65" spans="2:11" x14ac:dyDescent="0.2">
      <c r="B65" s="111"/>
      <c r="C65" s="111"/>
      <c r="D65" s="111"/>
      <c r="E65" s="111"/>
      <c r="F65" s="111"/>
      <c r="G65" s="111"/>
      <c r="H65" s="111"/>
      <c r="I65" s="111"/>
      <c r="J65" s="111"/>
      <c r="K65" s="111"/>
    </row>
    <row r="66" spans="2:11" x14ac:dyDescent="0.2">
      <c r="B66" s="111"/>
      <c r="C66" s="111"/>
      <c r="D66" s="111"/>
      <c r="E66" s="111"/>
      <c r="F66" s="111"/>
      <c r="G66" s="111"/>
      <c r="H66" s="111"/>
      <c r="I66" s="111"/>
      <c r="J66" s="111"/>
      <c r="K66" s="111"/>
    </row>
    <row r="67" spans="2:11" x14ac:dyDescent="0.2">
      <c r="B67" s="111"/>
      <c r="C67" s="111"/>
      <c r="D67" s="111"/>
      <c r="E67" s="111"/>
      <c r="F67" s="111"/>
      <c r="G67" s="111"/>
      <c r="H67" s="111"/>
      <c r="I67" s="111"/>
      <c r="J67" s="111"/>
      <c r="K67" s="111"/>
    </row>
    <row r="68" spans="2:11" x14ac:dyDescent="0.2">
      <c r="B68" s="111"/>
      <c r="C68" s="111"/>
      <c r="D68" s="111"/>
      <c r="E68" s="111"/>
      <c r="F68" s="111"/>
      <c r="G68" s="111"/>
      <c r="H68" s="111"/>
      <c r="I68" s="111"/>
      <c r="J68" s="111"/>
      <c r="K68" s="111"/>
    </row>
    <row r="69" spans="2:11" x14ac:dyDescent="0.2">
      <c r="B69" s="111"/>
      <c r="C69" s="111"/>
      <c r="D69" s="111"/>
      <c r="E69" s="111"/>
      <c r="F69" s="111"/>
      <c r="G69" s="111"/>
      <c r="H69" s="111"/>
      <c r="I69" s="111"/>
      <c r="J69" s="111"/>
      <c r="K69" s="111"/>
    </row>
    <row r="70" spans="2:11" x14ac:dyDescent="0.2">
      <c r="B70" s="111"/>
      <c r="C70" s="111"/>
      <c r="D70" s="111"/>
      <c r="E70" s="111"/>
      <c r="F70" s="111"/>
      <c r="G70" s="111"/>
      <c r="H70" s="111"/>
      <c r="I70" s="111"/>
      <c r="J70" s="111"/>
      <c r="K70" s="111"/>
    </row>
    <row r="71" spans="2:11" x14ac:dyDescent="0.2">
      <c r="B71" s="111"/>
      <c r="C71" s="111"/>
      <c r="D71" s="111"/>
      <c r="E71" s="111"/>
      <c r="F71" s="111"/>
      <c r="G71" s="111"/>
      <c r="H71" s="111"/>
      <c r="I71" s="111"/>
      <c r="J71" s="111"/>
      <c r="K71" s="111"/>
    </row>
    <row r="72" spans="2:11" x14ac:dyDescent="0.2">
      <c r="B72" s="111"/>
      <c r="C72" s="111"/>
      <c r="D72" s="111"/>
      <c r="E72" s="111"/>
      <c r="F72" s="111"/>
      <c r="G72" s="111"/>
      <c r="H72" s="111"/>
      <c r="I72" s="111"/>
      <c r="J72" s="111"/>
      <c r="K72" s="111"/>
    </row>
    <row r="73" spans="2:11" x14ac:dyDescent="0.2">
      <c r="B73" s="111"/>
      <c r="C73" s="111"/>
      <c r="D73" s="111"/>
      <c r="E73" s="111"/>
      <c r="F73" s="111"/>
      <c r="G73" s="111"/>
      <c r="H73" s="111"/>
      <c r="I73" s="111"/>
      <c r="J73" s="111"/>
      <c r="K73" s="111"/>
    </row>
    <row r="74" spans="2:11" x14ac:dyDescent="0.2">
      <c r="B74" s="111"/>
      <c r="C74" s="111"/>
      <c r="D74" s="111"/>
      <c r="E74" s="111"/>
      <c r="F74" s="111"/>
      <c r="G74" s="111"/>
      <c r="H74" s="111"/>
      <c r="I74" s="111"/>
      <c r="J74" s="111"/>
      <c r="K74" s="111"/>
    </row>
    <row r="75" spans="2:11" x14ac:dyDescent="0.2">
      <c r="B75" s="111"/>
      <c r="C75" s="111"/>
      <c r="D75" s="111"/>
      <c r="E75" s="111"/>
      <c r="F75" s="111"/>
      <c r="G75" s="111"/>
      <c r="H75" s="111"/>
      <c r="I75" s="111"/>
      <c r="J75" s="111"/>
      <c r="K75" s="111"/>
    </row>
    <row r="76" spans="2:11" x14ac:dyDescent="0.2">
      <c r="B76" s="111"/>
      <c r="C76" s="111"/>
      <c r="D76" s="111"/>
      <c r="E76" s="111"/>
      <c r="F76" s="111"/>
      <c r="G76" s="111"/>
      <c r="H76" s="111"/>
      <c r="I76" s="111"/>
      <c r="J76" s="111"/>
      <c r="K76" s="111"/>
    </row>
    <row r="77" spans="2:11" x14ac:dyDescent="0.2">
      <c r="B77" s="111"/>
      <c r="C77" s="111"/>
      <c r="D77" s="111"/>
      <c r="E77" s="111"/>
      <c r="F77" s="111"/>
      <c r="G77" s="111"/>
      <c r="H77" s="111"/>
      <c r="I77" s="111"/>
      <c r="J77" s="111"/>
      <c r="K77" s="111"/>
    </row>
    <row r="78" spans="2:11" x14ac:dyDescent="0.2">
      <c r="B78" s="111"/>
      <c r="C78" s="111"/>
      <c r="D78" s="111"/>
      <c r="E78" s="111"/>
      <c r="F78" s="111"/>
      <c r="G78" s="111"/>
      <c r="H78" s="111"/>
      <c r="I78" s="111"/>
      <c r="J78" s="111"/>
      <c r="K78" s="111"/>
    </row>
    <row r="79" spans="2:11" x14ac:dyDescent="0.2">
      <c r="B79" s="111"/>
      <c r="C79" s="111"/>
      <c r="D79" s="111"/>
      <c r="E79" s="111"/>
      <c r="F79" s="111"/>
      <c r="G79" s="111"/>
      <c r="H79" s="111"/>
      <c r="I79" s="111"/>
      <c r="J79" s="111"/>
      <c r="K79" s="111"/>
    </row>
    <row r="80" spans="2:11" x14ac:dyDescent="0.2">
      <c r="B80" s="111"/>
      <c r="C80" s="111"/>
      <c r="D80" s="111"/>
      <c r="E80" s="111"/>
      <c r="F80" s="111"/>
      <c r="G80" s="111"/>
      <c r="H80" s="111"/>
      <c r="I80" s="111"/>
      <c r="J80" s="111"/>
      <c r="K80" s="111"/>
    </row>
    <row r="81" spans="2:11" x14ac:dyDescent="0.2">
      <c r="B81" s="111"/>
      <c r="C81" s="111"/>
      <c r="D81" s="111"/>
      <c r="E81" s="111"/>
      <c r="F81" s="111"/>
      <c r="G81" s="111"/>
      <c r="H81" s="111"/>
      <c r="I81" s="111"/>
      <c r="J81" s="111"/>
      <c r="K81" s="111"/>
    </row>
    <row r="82" spans="2:11" x14ac:dyDescent="0.2">
      <c r="B82" s="111"/>
      <c r="C82" s="111"/>
      <c r="D82" s="111"/>
      <c r="E82" s="111"/>
      <c r="F82" s="111"/>
      <c r="G82" s="111"/>
      <c r="H82" s="111"/>
      <c r="I82" s="111"/>
      <c r="J82" s="111"/>
      <c r="K82" s="111"/>
    </row>
    <row r="83" spans="2:11" x14ac:dyDescent="0.2">
      <c r="B83" s="111"/>
      <c r="C83" s="111"/>
      <c r="D83" s="111"/>
      <c r="E83" s="111"/>
      <c r="F83" s="111"/>
      <c r="G83" s="111"/>
      <c r="H83" s="111"/>
      <c r="I83" s="111"/>
      <c r="J83" s="111"/>
      <c r="K83" s="111"/>
    </row>
    <row r="84" spans="2:11" x14ac:dyDescent="0.2">
      <c r="B84" s="111"/>
      <c r="C84" s="111"/>
      <c r="D84" s="111"/>
      <c r="E84" s="111"/>
      <c r="F84" s="111"/>
      <c r="G84" s="111"/>
      <c r="H84" s="111"/>
      <c r="I84" s="111"/>
      <c r="J84" s="111"/>
      <c r="K84" s="111"/>
    </row>
    <row r="85" spans="2:11" x14ac:dyDescent="0.2">
      <c r="B85" s="111"/>
      <c r="C85" s="111"/>
      <c r="D85" s="111"/>
      <c r="E85" s="111"/>
      <c r="F85" s="111"/>
      <c r="G85" s="111"/>
      <c r="H85" s="111"/>
      <c r="I85" s="111"/>
      <c r="J85" s="111"/>
      <c r="K85" s="111"/>
    </row>
    <row r="86" spans="2:11" x14ac:dyDescent="0.2">
      <c r="B86" s="111"/>
      <c r="C86" s="111"/>
      <c r="D86" s="111"/>
      <c r="E86" s="111"/>
      <c r="F86" s="111"/>
      <c r="G86" s="111"/>
      <c r="H86" s="111"/>
      <c r="I86" s="111"/>
      <c r="J86" s="111"/>
      <c r="K86" s="111"/>
    </row>
    <row r="87" spans="2:11" x14ac:dyDescent="0.2">
      <c r="B87" s="111"/>
      <c r="C87" s="111"/>
      <c r="D87" s="111"/>
      <c r="E87" s="111"/>
      <c r="F87" s="111"/>
      <c r="G87" s="111"/>
      <c r="H87" s="111"/>
      <c r="I87" s="111"/>
      <c r="J87" s="111"/>
      <c r="K87" s="111"/>
    </row>
    <row r="88" spans="2:11" x14ac:dyDescent="0.2">
      <c r="B88" s="111"/>
      <c r="C88" s="111"/>
      <c r="D88" s="111"/>
      <c r="E88" s="111"/>
      <c r="F88" s="111"/>
      <c r="G88" s="111"/>
      <c r="H88" s="111"/>
      <c r="I88" s="111"/>
      <c r="J88" s="111"/>
      <c r="K88" s="111"/>
    </row>
    <row r="89" spans="2:11" x14ac:dyDescent="0.2">
      <c r="B89" s="111"/>
      <c r="C89" s="111"/>
      <c r="D89" s="111"/>
      <c r="E89" s="111"/>
      <c r="F89" s="111"/>
      <c r="G89" s="111"/>
      <c r="H89" s="111"/>
      <c r="I89" s="111"/>
      <c r="J89" s="111"/>
      <c r="K89" s="111"/>
    </row>
    <row r="90" spans="2:11" x14ac:dyDescent="0.2">
      <c r="B90" s="111"/>
      <c r="C90" s="111"/>
      <c r="D90" s="111"/>
      <c r="E90" s="111"/>
      <c r="F90" s="111"/>
      <c r="G90" s="111"/>
      <c r="H90" s="111"/>
      <c r="I90" s="111"/>
      <c r="J90" s="111"/>
      <c r="K90" s="111"/>
    </row>
    <row r="91" spans="2:11" x14ac:dyDescent="0.2">
      <c r="B91" s="111"/>
      <c r="C91" s="111"/>
      <c r="D91" s="111"/>
      <c r="E91" s="111"/>
      <c r="F91" s="111"/>
      <c r="G91" s="111"/>
      <c r="H91" s="111"/>
      <c r="I91" s="111"/>
      <c r="J91" s="111"/>
      <c r="K91" s="111"/>
    </row>
    <row r="92" spans="2:11" x14ac:dyDescent="0.2">
      <c r="B92" s="111"/>
      <c r="C92" s="111"/>
      <c r="D92" s="111"/>
      <c r="E92" s="111"/>
      <c r="F92" s="111"/>
      <c r="G92" s="111"/>
      <c r="H92" s="111"/>
      <c r="I92" s="111"/>
      <c r="J92" s="111"/>
      <c r="K92" s="111"/>
    </row>
    <row r="93" spans="2:11" x14ac:dyDescent="0.2">
      <c r="B93" s="111"/>
      <c r="C93" s="111"/>
      <c r="D93" s="111"/>
      <c r="E93" s="111"/>
      <c r="F93" s="111"/>
      <c r="G93" s="111"/>
      <c r="H93" s="111"/>
      <c r="I93" s="111"/>
      <c r="J93" s="111"/>
      <c r="K93" s="111"/>
    </row>
    <row r="94" spans="2:11" x14ac:dyDescent="0.2">
      <c r="B94" s="111"/>
      <c r="C94" s="111"/>
      <c r="D94" s="111"/>
      <c r="E94" s="111"/>
      <c r="F94" s="111"/>
      <c r="G94" s="111"/>
      <c r="H94" s="111"/>
      <c r="I94" s="111"/>
      <c r="J94" s="111"/>
      <c r="K94" s="111"/>
    </row>
    <row r="95" spans="2:11" x14ac:dyDescent="0.2">
      <c r="B95" s="111"/>
      <c r="C95" s="111"/>
      <c r="D95" s="111"/>
      <c r="E95" s="111"/>
      <c r="F95" s="111"/>
      <c r="G95" s="111"/>
      <c r="H95" s="111"/>
      <c r="I95" s="111"/>
      <c r="J95" s="111"/>
      <c r="K95" s="111"/>
    </row>
    <row r="96" spans="2:11" x14ac:dyDescent="0.2">
      <c r="B96" s="111"/>
      <c r="C96" s="111"/>
      <c r="D96" s="111"/>
      <c r="E96" s="111"/>
      <c r="F96" s="111"/>
      <c r="G96" s="111"/>
      <c r="H96" s="111"/>
      <c r="I96" s="111"/>
      <c r="J96" s="111"/>
      <c r="K96" s="111"/>
    </row>
    <row r="97" spans="2:11" x14ac:dyDescent="0.2">
      <c r="B97" s="111"/>
      <c r="C97" s="111"/>
      <c r="D97" s="111"/>
      <c r="E97" s="111"/>
      <c r="F97" s="111"/>
      <c r="G97" s="111"/>
      <c r="H97" s="111"/>
      <c r="I97" s="111"/>
      <c r="J97" s="111"/>
      <c r="K97" s="111"/>
    </row>
    <row r="98" spans="2:11" x14ac:dyDescent="0.2">
      <c r="B98" s="111"/>
      <c r="C98" s="111"/>
      <c r="D98" s="111"/>
      <c r="E98" s="111"/>
      <c r="F98" s="111"/>
      <c r="G98" s="111"/>
      <c r="H98" s="111"/>
      <c r="I98" s="111"/>
      <c r="J98" s="111"/>
      <c r="K98" s="111"/>
    </row>
    <row r="99" spans="2:11" x14ac:dyDescent="0.2">
      <c r="B99" s="111"/>
      <c r="C99" s="111"/>
      <c r="D99" s="111"/>
      <c r="E99" s="111"/>
      <c r="F99" s="111"/>
      <c r="G99" s="111"/>
      <c r="H99" s="111"/>
      <c r="I99" s="111"/>
      <c r="J99" s="111"/>
      <c r="K99" s="111"/>
    </row>
    <row r="100" spans="2:11" x14ac:dyDescent="0.2">
      <c r="B100" s="111"/>
      <c r="C100" s="111"/>
      <c r="D100" s="111"/>
      <c r="E100" s="111"/>
      <c r="F100" s="111"/>
      <c r="G100" s="111"/>
      <c r="H100" s="111"/>
      <c r="I100" s="111"/>
      <c r="J100" s="111"/>
      <c r="K100" s="111"/>
    </row>
    <row r="101" spans="2:11" x14ac:dyDescent="0.2">
      <c r="B101" s="111"/>
      <c r="C101" s="111"/>
      <c r="D101" s="111"/>
      <c r="E101" s="111"/>
      <c r="F101" s="111"/>
      <c r="G101" s="111"/>
      <c r="H101" s="111"/>
      <c r="I101" s="111"/>
      <c r="J101" s="111"/>
      <c r="K101" s="111"/>
    </row>
    <row r="102" spans="2:11" x14ac:dyDescent="0.2">
      <c r="B102" s="111"/>
      <c r="C102" s="111"/>
      <c r="D102" s="111"/>
      <c r="E102" s="111"/>
      <c r="F102" s="111"/>
      <c r="G102" s="111"/>
      <c r="H102" s="111"/>
      <c r="I102" s="111"/>
      <c r="J102" s="111"/>
      <c r="K102" s="111"/>
    </row>
    <row r="103" spans="2:11" x14ac:dyDescent="0.2">
      <c r="B103" s="111"/>
      <c r="C103" s="111"/>
      <c r="D103" s="111"/>
      <c r="E103" s="111"/>
      <c r="F103" s="111"/>
      <c r="G103" s="111"/>
      <c r="H103" s="111"/>
      <c r="I103" s="111"/>
      <c r="J103" s="111"/>
      <c r="K103" s="111"/>
    </row>
    <row r="104" spans="2:11" x14ac:dyDescent="0.2">
      <c r="B104" s="111"/>
      <c r="C104" s="111"/>
      <c r="D104" s="111"/>
      <c r="E104" s="111"/>
      <c r="F104" s="111"/>
      <c r="G104" s="111"/>
      <c r="H104" s="111"/>
      <c r="I104" s="111"/>
      <c r="J104" s="111"/>
      <c r="K104" s="111"/>
    </row>
    <row r="105" spans="2:11" x14ac:dyDescent="0.2">
      <c r="B105" s="111"/>
      <c r="C105" s="111"/>
      <c r="D105" s="111"/>
      <c r="E105" s="111"/>
      <c r="F105" s="111"/>
      <c r="G105" s="111"/>
      <c r="H105" s="111"/>
      <c r="I105" s="111"/>
      <c r="J105" s="111"/>
      <c r="K105" s="111"/>
    </row>
    <row r="106" spans="2:11" x14ac:dyDescent="0.2">
      <c r="B106" s="111"/>
      <c r="C106" s="111"/>
      <c r="D106" s="111"/>
      <c r="E106" s="111"/>
      <c r="F106" s="111"/>
      <c r="G106" s="111"/>
      <c r="H106" s="111"/>
      <c r="I106" s="111"/>
      <c r="J106" s="111"/>
      <c r="K106" s="111"/>
    </row>
    <row r="107" spans="2:11" x14ac:dyDescent="0.2">
      <c r="B107" s="111"/>
      <c r="C107" s="111"/>
      <c r="D107" s="111"/>
      <c r="E107" s="111"/>
      <c r="F107" s="111"/>
      <c r="G107" s="111"/>
      <c r="H107" s="111"/>
      <c r="I107" s="111"/>
      <c r="J107" s="111"/>
      <c r="K107" s="111"/>
    </row>
    <row r="108" spans="2:11" x14ac:dyDescent="0.2">
      <c r="B108" s="111"/>
      <c r="C108" s="111"/>
      <c r="D108" s="111"/>
      <c r="E108" s="111"/>
      <c r="F108" s="111"/>
      <c r="G108" s="111"/>
      <c r="H108" s="111"/>
      <c r="I108" s="111"/>
      <c r="J108" s="111"/>
      <c r="K108" s="111"/>
    </row>
    <row r="109" spans="2:11" x14ac:dyDescent="0.2">
      <c r="B109" s="111"/>
      <c r="C109" s="111"/>
      <c r="D109" s="111"/>
      <c r="E109" s="111"/>
      <c r="F109" s="111"/>
      <c r="G109" s="111"/>
      <c r="H109" s="111"/>
      <c r="I109" s="111"/>
      <c r="J109" s="111"/>
      <c r="K109" s="111"/>
    </row>
    <row r="110" spans="2:11" x14ac:dyDescent="0.2">
      <c r="B110" s="111"/>
      <c r="C110" s="111"/>
      <c r="D110" s="111"/>
      <c r="E110" s="111"/>
      <c r="F110" s="111"/>
      <c r="G110" s="111"/>
      <c r="H110" s="111"/>
      <c r="I110" s="111"/>
      <c r="J110" s="111"/>
      <c r="K110" s="111"/>
    </row>
    <row r="111" spans="2:11" x14ac:dyDescent="0.2">
      <c r="B111" s="111"/>
      <c r="C111" s="111"/>
      <c r="D111" s="111"/>
      <c r="E111" s="111"/>
      <c r="F111" s="111"/>
      <c r="G111" s="111"/>
      <c r="H111" s="111"/>
      <c r="I111" s="111"/>
      <c r="J111" s="111"/>
      <c r="K111" s="111"/>
    </row>
    <row r="112" spans="2:11" x14ac:dyDescent="0.2">
      <c r="B112" s="111"/>
      <c r="C112" s="111"/>
      <c r="D112" s="111"/>
      <c r="E112" s="111"/>
      <c r="F112" s="111"/>
      <c r="G112" s="111"/>
      <c r="H112" s="111"/>
      <c r="I112" s="111"/>
      <c r="J112" s="111"/>
      <c r="K112" s="111"/>
    </row>
    <row r="113" spans="2:11" x14ac:dyDescent="0.2">
      <c r="B113" s="111"/>
      <c r="C113" s="111"/>
      <c r="D113" s="111"/>
      <c r="E113" s="111"/>
      <c r="F113" s="111"/>
      <c r="G113" s="111"/>
      <c r="H113" s="111"/>
      <c r="I113" s="111"/>
      <c r="J113" s="111"/>
      <c r="K113" s="111"/>
    </row>
    <row r="114" spans="2:11" x14ac:dyDescent="0.2">
      <c r="B114" s="111"/>
      <c r="C114" s="111"/>
      <c r="D114" s="111"/>
      <c r="E114" s="111"/>
      <c r="F114" s="111"/>
      <c r="G114" s="111"/>
      <c r="H114" s="111"/>
      <c r="I114" s="111"/>
      <c r="J114" s="111"/>
      <c r="K114" s="111"/>
    </row>
    <row r="115" spans="2:11" x14ac:dyDescent="0.2">
      <c r="B115" s="111"/>
      <c r="C115" s="111"/>
      <c r="D115" s="111"/>
      <c r="E115" s="111"/>
      <c r="F115" s="111"/>
      <c r="G115" s="111"/>
      <c r="H115" s="111"/>
      <c r="I115" s="111"/>
      <c r="J115" s="111"/>
      <c r="K115" s="111"/>
    </row>
    <row r="116" spans="2:11" x14ac:dyDescent="0.2">
      <c r="B116" s="111"/>
      <c r="C116" s="111"/>
      <c r="D116" s="111"/>
      <c r="E116" s="111"/>
      <c r="F116" s="111"/>
      <c r="G116" s="111"/>
      <c r="H116" s="111"/>
      <c r="I116" s="111"/>
      <c r="J116" s="111"/>
      <c r="K116" s="111"/>
    </row>
    <row r="117" spans="2:11" x14ac:dyDescent="0.2">
      <c r="B117" s="111"/>
      <c r="C117" s="111"/>
      <c r="D117" s="111"/>
      <c r="E117" s="111"/>
      <c r="F117" s="111"/>
      <c r="G117" s="111"/>
      <c r="H117" s="111"/>
      <c r="I117" s="111"/>
      <c r="J117" s="111"/>
      <c r="K117" s="111"/>
    </row>
    <row r="118" spans="2:11" x14ac:dyDescent="0.2">
      <c r="B118" s="111"/>
      <c r="C118" s="111"/>
      <c r="D118" s="111"/>
      <c r="E118" s="111"/>
      <c r="F118" s="111"/>
      <c r="G118" s="111"/>
      <c r="H118" s="111"/>
      <c r="I118" s="111"/>
      <c r="J118" s="111"/>
      <c r="K118" s="111"/>
    </row>
    <row r="119" spans="2:11" x14ac:dyDescent="0.2">
      <c r="B119" s="111"/>
      <c r="C119" s="111"/>
      <c r="D119" s="111"/>
      <c r="E119" s="111"/>
      <c r="F119" s="111"/>
      <c r="G119" s="111"/>
      <c r="H119" s="111"/>
      <c r="I119" s="111"/>
      <c r="J119" s="111"/>
      <c r="K119" s="111"/>
    </row>
    <row r="120" spans="2:11" x14ac:dyDescent="0.2">
      <c r="B120" s="111"/>
      <c r="C120" s="111"/>
      <c r="D120" s="111"/>
      <c r="E120" s="111"/>
      <c r="F120" s="111"/>
      <c r="G120" s="111"/>
      <c r="H120" s="111"/>
      <c r="I120" s="111"/>
      <c r="J120" s="111"/>
      <c r="K120" s="111"/>
    </row>
    <row r="121" spans="2:11" x14ac:dyDescent="0.2">
      <c r="B121" s="111"/>
      <c r="C121" s="111"/>
      <c r="D121" s="111"/>
      <c r="E121" s="111"/>
      <c r="F121" s="111"/>
      <c r="G121" s="111"/>
      <c r="H121" s="111"/>
      <c r="I121" s="111"/>
      <c r="J121" s="111"/>
      <c r="K121" s="111"/>
    </row>
    <row r="122" spans="2:11" x14ac:dyDescent="0.2">
      <c r="B122" s="111"/>
      <c r="C122" s="111"/>
      <c r="D122" s="111"/>
      <c r="E122" s="111"/>
      <c r="F122" s="111"/>
      <c r="G122" s="111"/>
      <c r="H122" s="111"/>
      <c r="I122" s="111"/>
      <c r="J122" s="111"/>
      <c r="K122" s="111"/>
    </row>
    <row r="123" spans="2:11" x14ac:dyDescent="0.2">
      <c r="B123" s="111"/>
      <c r="C123" s="111"/>
      <c r="D123" s="111"/>
      <c r="E123" s="111"/>
      <c r="F123" s="111"/>
      <c r="G123" s="111"/>
      <c r="H123" s="111"/>
      <c r="I123" s="111"/>
      <c r="J123" s="111"/>
      <c r="K123" s="111"/>
    </row>
    <row r="124" spans="2:11" x14ac:dyDescent="0.2">
      <c r="B124" s="111"/>
      <c r="C124" s="111"/>
      <c r="D124" s="111"/>
      <c r="E124" s="111"/>
      <c r="F124" s="111"/>
      <c r="G124" s="111"/>
      <c r="H124" s="111"/>
      <c r="I124" s="111"/>
      <c r="J124" s="111"/>
      <c r="K124" s="111"/>
    </row>
    <row r="125" spans="2:11" x14ac:dyDescent="0.2">
      <c r="B125" s="111"/>
      <c r="C125" s="111"/>
      <c r="D125" s="111"/>
      <c r="E125" s="111"/>
      <c r="F125" s="111"/>
      <c r="G125" s="111"/>
      <c r="H125" s="111"/>
      <c r="I125" s="111"/>
      <c r="J125" s="111"/>
      <c r="K125" s="111"/>
    </row>
    <row r="126" spans="2:11" x14ac:dyDescent="0.2">
      <c r="B126" s="111"/>
      <c r="C126" s="111"/>
      <c r="D126" s="111"/>
      <c r="E126" s="111"/>
      <c r="F126" s="111"/>
      <c r="G126" s="111"/>
      <c r="H126" s="111"/>
      <c r="I126" s="111"/>
      <c r="J126" s="111"/>
      <c r="K126" s="111"/>
    </row>
    <row r="127" spans="2:11" x14ac:dyDescent="0.2">
      <c r="B127" s="111"/>
      <c r="C127" s="111"/>
      <c r="D127" s="111"/>
      <c r="E127" s="111"/>
      <c r="F127" s="111"/>
      <c r="G127" s="111"/>
      <c r="H127" s="111"/>
      <c r="I127" s="111"/>
      <c r="J127" s="111"/>
      <c r="K127" s="111"/>
    </row>
    <row r="128" spans="2:11" x14ac:dyDescent="0.2">
      <c r="B128" s="111"/>
      <c r="C128" s="111"/>
      <c r="D128" s="111"/>
      <c r="E128" s="111"/>
      <c r="F128" s="111"/>
      <c r="G128" s="111"/>
      <c r="H128" s="111"/>
      <c r="I128" s="111"/>
      <c r="J128" s="111"/>
      <c r="K128" s="111"/>
    </row>
    <row r="129" spans="2:11" x14ac:dyDescent="0.2">
      <c r="B129" s="111"/>
      <c r="C129" s="111"/>
      <c r="D129" s="111"/>
      <c r="E129" s="111"/>
      <c r="F129" s="111"/>
      <c r="G129" s="111"/>
      <c r="H129" s="111"/>
      <c r="I129" s="111"/>
      <c r="J129" s="111"/>
      <c r="K129" s="111"/>
    </row>
    <row r="130" spans="2:11" x14ac:dyDescent="0.2">
      <c r="B130" s="111"/>
      <c r="C130" s="111"/>
      <c r="D130" s="111"/>
      <c r="E130" s="111"/>
      <c r="F130" s="111"/>
      <c r="G130" s="111"/>
      <c r="H130" s="111"/>
      <c r="I130" s="111"/>
      <c r="J130" s="111"/>
      <c r="K130" s="111"/>
    </row>
    <row r="131" spans="2:11" x14ac:dyDescent="0.2">
      <c r="B131" s="111"/>
      <c r="C131" s="111"/>
      <c r="D131" s="111"/>
      <c r="E131" s="111"/>
      <c r="F131" s="111"/>
      <c r="G131" s="111"/>
      <c r="H131" s="111"/>
      <c r="I131" s="111"/>
      <c r="J131" s="111"/>
      <c r="K131" s="111"/>
    </row>
    <row r="132" spans="2:11" x14ac:dyDescent="0.2">
      <c r="B132" s="111"/>
      <c r="C132" s="111"/>
      <c r="D132" s="111"/>
      <c r="E132" s="111"/>
      <c r="F132" s="111"/>
      <c r="G132" s="111"/>
      <c r="H132" s="111"/>
      <c r="I132" s="111"/>
      <c r="J132" s="111"/>
      <c r="K132" s="111"/>
    </row>
    <row r="133" spans="2:11" x14ac:dyDescent="0.2">
      <c r="B133" s="111"/>
      <c r="C133" s="111"/>
      <c r="D133" s="111"/>
      <c r="E133" s="111"/>
      <c r="F133" s="111"/>
      <c r="G133" s="111"/>
      <c r="H133" s="111"/>
      <c r="I133" s="111"/>
      <c r="J133" s="111"/>
      <c r="K133" s="111"/>
    </row>
    <row r="134" spans="2:11" x14ac:dyDescent="0.2">
      <c r="B134" s="111"/>
      <c r="C134" s="111"/>
      <c r="D134" s="111"/>
      <c r="E134" s="111"/>
      <c r="F134" s="111"/>
      <c r="G134" s="111"/>
      <c r="H134" s="111"/>
      <c r="I134" s="111"/>
      <c r="J134" s="111"/>
      <c r="K134" s="111"/>
    </row>
    <row r="135" spans="2:11" x14ac:dyDescent="0.2">
      <c r="B135" s="111"/>
      <c r="C135" s="111"/>
      <c r="D135" s="111"/>
      <c r="E135" s="111"/>
      <c r="F135" s="111"/>
      <c r="G135" s="111"/>
      <c r="H135" s="111"/>
      <c r="I135" s="111"/>
      <c r="J135" s="111"/>
      <c r="K135" s="111"/>
    </row>
    <row r="136" spans="2:11" x14ac:dyDescent="0.2">
      <c r="B136" s="111"/>
      <c r="C136" s="111"/>
      <c r="D136" s="111"/>
      <c r="E136" s="111"/>
      <c r="F136" s="111"/>
      <c r="G136" s="111"/>
      <c r="H136" s="111"/>
      <c r="I136" s="111"/>
      <c r="J136" s="111"/>
      <c r="K136" s="111"/>
    </row>
    <row r="137" spans="2:11" x14ac:dyDescent="0.2">
      <c r="B137" s="111"/>
      <c r="C137" s="111"/>
      <c r="D137" s="111"/>
      <c r="E137" s="111"/>
      <c r="F137" s="111"/>
      <c r="G137" s="111"/>
      <c r="H137" s="111"/>
      <c r="I137" s="111"/>
      <c r="J137" s="111"/>
      <c r="K137" s="111"/>
    </row>
    <row r="138" spans="2:11" x14ac:dyDescent="0.2">
      <c r="B138" s="111"/>
      <c r="C138" s="111"/>
      <c r="D138" s="111"/>
      <c r="E138" s="111"/>
      <c r="F138" s="111"/>
      <c r="G138" s="111"/>
      <c r="H138" s="111"/>
      <c r="I138" s="111"/>
      <c r="J138" s="111"/>
      <c r="K138" s="111"/>
    </row>
    <row r="139" spans="2:11" x14ac:dyDescent="0.2">
      <c r="B139" s="111"/>
      <c r="C139" s="111"/>
      <c r="D139" s="111"/>
      <c r="E139" s="111"/>
      <c r="F139" s="111"/>
      <c r="G139" s="111"/>
      <c r="H139" s="111"/>
      <c r="I139" s="111"/>
      <c r="J139" s="111"/>
      <c r="K139" s="111"/>
    </row>
    <row r="140" spans="2:11" x14ac:dyDescent="0.2">
      <c r="B140" s="111"/>
      <c r="C140" s="111"/>
      <c r="D140" s="111"/>
      <c r="E140" s="111"/>
      <c r="F140" s="111"/>
      <c r="G140" s="111"/>
      <c r="H140" s="111"/>
      <c r="I140" s="111"/>
      <c r="J140" s="111"/>
      <c r="K140" s="111"/>
    </row>
    <row r="141" spans="2:11" x14ac:dyDescent="0.2">
      <c r="B141" s="111"/>
      <c r="C141" s="111"/>
      <c r="D141" s="111"/>
      <c r="E141" s="111"/>
      <c r="F141" s="111"/>
      <c r="G141" s="111"/>
      <c r="H141" s="111"/>
      <c r="I141" s="111"/>
      <c r="J141" s="111"/>
      <c r="K141" s="111"/>
    </row>
    <row r="142" spans="2:11" x14ac:dyDescent="0.2">
      <c r="B142" s="111"/>
      <c r="C142" s="111"/>
      <c r="D142" s="111"/>
      <c r="E142" s="111"/>
      <c r="F142" s="111"/>
      <c r="G142" s="111"/>
      <c r="H142" s="111"/>
      <c r="I142" s="111"/>
      <c r="J142" s="111"/>
      <c r="K142" s="111"/>
    </row>
    <row r="143" spans="2:11" x14ac:dyDescent="0.2">
      <c r="B143" s="111"/>
      <c r="C143" s="111"/>
      <c r="D143" s="111"/>
      <c r="E143" s="111"/>
      <c r="F143" s="111"/>
      <c r="G143" s="111"/>
      <c r="H143" s="111"/>
      <c r="I143" s="111"/>
      <c r="J143" s="111"/>
      <c r="K143" s="111"/>
    </row>
    <row r="144" spans="2:11" x14ac:dyDescent="0.2">
      <c r="B144" s="111"/>
      <c r="C144" s="111"/>
      <c r="D144" s="111"/>
      <c r="E144" s="111"/>
      <c r="F144" s="111"/>
      <c r="G144" s="111"/>
      <c r="H144" s="111"/>
      <c r="I144" s="111"/>
      <c r="J144" s="111"/>
      <c r="K144" s="111"/>
    </row>
    <row r="145" spans="2:11" x14ac:dyDescent="0.2">
      <c r="B145" s="111"/>
      <c r="C145" s="111"/>
      <c r="D145" s="111"/>
      <c r="E145" s="111"/>
      <c r="F145" s="111"/>
      <c r="G145" s="111"/>
      <c r="H145" s="111"/>
      <c r="I145" s="111"/>
      <c r="J145" s="111"/>
      <c r="K145" s="111"/>
    </row>
    <row r="146" spans="2:11" x14ac:dyDescent="0.2">
      <c r="B146" s="111"/>
      <c r="C146" s="111"/>
      <c r="D146" s="111"/>
      <c r="E146" s="111"/>
      <c r="F146" s="111"/>
      <c r="G146" s="111"/>
      <c r="H146" s="111"/>
      <c r="I146" s="111"/>
      <c r="J146" s="111"/>
      <c r="K146" s="111"/>
    </row>
    <row r="147" spans="2:11" x14ac:dyDescent="0.2">
      <c r="B147" s="111"/>
      <c r="C147" s="111"/>
      <c r="D147" s="111"/>
      <c r="E147" s="111"/>
      <c r="F147" s="111"/>
      <c r="G147" s="111"/>
      <c r="H147" s="111"/>
      <c r="I147" s="111"/>
      <c r="J147" s="111"/>
      <c r="K147" s="111"/>
    </row>
    <row r="148" spans="2:11" x14ac:dyDescent="0.2">
      <c r="B148" s="111"/>
      <c r="C148" s="111"/>
      <c r="D148" s="111"/>
      <c r="E148" s="111"/>
      <c r="F148" s="111"/>
      <c r="G148" s="111"/>
      <c r="H148" s="111"/>
      <c r="I148" s="111"/>
      <c r="J148" s="111"/>
      <c r="K148" s="111"/>
    </row>
    <row r="149" spans="2:11" x14ac:dyDescent="0.2">
      <c r="B149" s="111"/>
      <c r="C149" s="111"/>
      <c r="D149" s="111"/>
      <c r="E149" s="111"/>
      <c r="F149" s="111"/>
      <c r="G149" s="111"/>
      <c r="H149" s="111"/>
      <c r="I149" s="111"/>
      <c r="J149" s="111"/>
      <c r="K149" s="111"/>
    </row>
    <row r="150" spans="2:11" x14ac:dyDescent="0.2">
      <c r="B150" s="111"/>
      <c r="C150" s="111"/>
      <c r="D150" s="111"/>
      <c r="E150" s="111"/>
      <c r="F150" s="111"/>
      <c r="G150" s="111"/>
      <c r="H150" s="111"/>
      <c r="I150" s="111"/>
      <c r="J150" s="111"/>
      <c r="K150" s="111"/>
    </row>
    <row r="151" spans="2:11" x14ac:dyDescent="0.2">
      <c r="B151" s="111"/>
      <c r="C151" s="111"/>
      <c r="D151" s="111"/>
      <c r="E151" s="111"/>
      <c r="F151" s="111"/>
      <c r="G151" s="111"/>
      <c r="H151" s="111"/>
      <c r="I151" s="111"/>
      <c r="J151" s="111"/>
      <c r="K151" s="111"/>
    </row>
    <row r="152" spans="2:11" x14ac:dyDescent="0.2">
      <c r="B152" s="111"/>
      <c r="C152" s="111"/>
      <c r="D152" s="111"/>
      <c r="E152" s="111"/>
      <c r="F152" s="111"/>
      <c r="G152" s="111"/>
      <c r="H152" s="111"/>
      <c r="I152" s="111"/>
      <c r="J152" s="111"/>
      <c r="K152" s="111"/>
    </row>
    <row r="153" spans="2:11" x14ac:dyDescent="0.2">
      <c r="B153" s="111"/>
      <c r="C153" s="111"/>
      <c r="D153" s="111"/>
      <c r="E153" s="111"/>
      <c r="F153" s="111"/>
      <c r="G153" s="111"/>
      <c r="H153" s="111"/>
      <c r="I153" s="111"/>
      <c r="J153" s="111"/>
      <c r="K153" s="111"/>
    </row>
    <row r="154" spans="2:11" x14ac:dyDescent="0.2">
      <c r="B154" s="111"/>
      <c r="C154" s="111"/>
      <c r="D154" s="111"/>
      <c r="E154" s="111"/>
      <c r="F154" s="111"/>
      <c r="G154" s="111"/>
      <c r="H154" s="111"/>
      <c r="I154" s="111"/>
      <c r="J154" s="111"/>
      <c r="K154" s="111"/>
    </row>
    <row r="155" spans="2:11" x14ac:dyDescent="0.2">
      <c r="B155" s="111"/>
      <c r="C155" s="111"/>
      <c r="D155" s="111"/>
      <c r="E155" s="111"/>
      <c r="F155" s="111"/>
      <c r="G155" s="111"/>
      <c r="H155" s="111"/>
      <c r="I155" s="111"/>
      <c r="J155" s="111"/>
      <c r="K155" s="111"/>
    </row>
    <row r="156" spans="2:11" x14ac:dyDescent="0.2">
      <c r="B156" s="111"/>
      <c r="C156" s="111"/>
      <c r="D156" s="111"/>
      <c r="E156" s="111"/>
      <c r="F156" s="111"/>
      <c r="G156" s="111"/>
      <c r="H156" s="111"/>
      <c r="I156" s="111"/>
      <c r="J156" s="111"/>
      <c r="K156" s="111"/>
    </row>
    <row r="157" spans="2:11" x14ac:dyDescent="0.2">
      <c r="B157" s="111"/>
      <c r="C157" s="111"/>
      <c r="D157" s="111"/>
      <c r="E157" s="111"/>
      <c r="F157" s="111"/>
      <c r="G157" s="111"/>
      <c r="H157" s="111"/>
      <c r="I157" s="111"/>
      <c r="J157" s="111"/>
      <c r="K157" s="111"/>
    </row>
    <row r="158" spans="2:11" x14ac:dyDescent="0.2">
      <c r="B158" s="111"/>
      <c r="C158" s="111"/>
      <c r="D158" s="111"/>
      <c r="E158" s="111"/>
      <c r="F158" s="111"/>
      <c r="G158" s="111"/>
      <c r="H158" s="111"/>
      <c r="I158" s="111"/>
      <c r="J158" s="111"/>
      <c r="K158" s="111"/>
    </row>
    <row r="159" spans="2:11" x14ac:dyDescent="0.2">
      <c r="B159" s="111"/>
      <c r="C159" s="111"/>
      <c r="D159" s="111"/>
      <c r="E159" s="111"/>
      <c r="F159" s="111"/>
      <c r="G159" s="111"/>
      <c r="H159" s="111"/>
      <c r="I159" s="111"/>
      <c r="J159" s="111"/>
      <c r="K159" s="111"/>
    </row>
    <row r="160" spans="2:11" x14ac:dyDescent="0.2">
      <c r="B160" s="111"/>
      <c r="C160" s="111"/>
      <c r="D160" s="111"/>
      <c r="E160" s="111"/>
      <c r="F160" s="111"/>
      <c r="G160" s="111"/>
      <c r="H160" s="111"/>
      <c r="I160" s="111"/>
      <c r="J160" s="111"/>
      <c r="K160" s="111"/>
    </row>
    <row r="161" spans="2:11" x14ac:dyDescent="0.2">
      <c r="B161" s="111"/>
      <c r="C161" s="111"/>
      <c r="D161" s="111"/>
      <c r="E161" s="111"/>
      <c r="F161" s="111"/>
      <c r="G161" s="111"/>
      <c r="H161" s="111"/>
      <c r="I161" s="111"/>
      <c r="J161" s="111"/>
      <c r="K161" s="111"/>
    </row>
    <row r="162" spans="2:11" x14ac:dyDescent="0.2">
      <c r="B162" s="111"/>
      <c r="C162" s="111"/>
      <c r="D162" s="111"/>
      <c r="E162" s="111"/>
      <c r="F162" s="111"/>
      <c r="G162" s="111"/>
      <c r="H162" s="111"/>
      <c r="I162" s="111"/>
      <c r="J162" s="111"/>
      <c r="K162" s="111"/>
    </row>
    <row r="163" spans="2:11" x14ac:dyDescent="0.2">
      <c r="B163" s="111"/>
      <c r="C163" s="111"/>
      <c r="D163" s="111"/>
      <c r="E163" s="111"/>
      <c r="F163" s="111"/>
      <c r="G163" s="111"/>
      <c r="H163" s="111"/>
      <c r="I163" s="111"/>
      <c r="J163" s="111"/>
      <c r="K163" s="111"/>
    </row>
    <row r="164" spans="2:11" x14ac:dyDescent="0.2">
      <c r="B164" s="111"/>
      <c r="C164" s="111"/>
      <c r="D164" s="111"/>
      <c r="E164" s="111"/>
      <c r="F164" s="111"/>
      <c r="G164" s="111"/>
      <c r="H164" s="111"/>
      <c r="I164" s="111"/>
      <c r="J164" s="111"/>
      <c r="K164" s="111"/>
    </row>
    <row r="165" spans="2:11" x14ac:dyDescent="0.2">
      <c r="B165" s="111"/>
      <c r="C165" s="111"/>
      <c r="D165" s="111"/>
      <c r="E165" s="111"/>
      <c r="F165" s="111"/>
      <c r="G165" s="111"/>
      <c r="H165" s="111"/>
      <c r="I165" s="111"/>
      <c r="J165" s="111"/>
      <c r="K165" s="111"/>
    </row>
    <row r="166" spans="2:11" x14ac:dyDescent="0.2">
      <c r="B166" s="111"/>
      <c r="C166" s="111"/>
      <c r="D166" s="111"/>
      <c r="E166" s="111"/>
      <c r="F166" s="111"/>
      <c r="G166" s="111"/>
      <c r="H166" s="111"/>
      <c r="I166" s="111"/>
      <c r="J166" s="111"/>
      <c r="K166" s="111"/>
    </row>
    <row r="167" spans="2:11" x14ac:dyDescent="0.2">
      <c r="B167" s="111"/>
      <c r="C167" s="111"/>
      <c r="D167" s="111"/>
      <c r="E167" s="111"/>
      <c r="F167" s="111"/>
      <c r="G167" s="111"/>
      <c r="H167" s="111"/>
      <c r="I167" s="111"/>
      <c r="J167" s="111"/>
      <c r="K167" s="111"/>
    </row>
    <row r="168" spans="2:11" x14ac:dyDescent="0.2">
      <c r="B168" s="111"/>
      <c r="C168" s="111"/>
      <c r="D168" s="111"/>
      <c r="E168" s="111"/>
      <c r="F168" s="111"/>
      <c r="G168" s="111"/>
      <c r="H168" s="111"/>
      <c r="I168" s="111"/>
      <c r="J168" s="111"/>
      <c r="K168" s="111"/>
    </row>
    <row r="169" spans="2:11" x14ac:dyDescent="0.2">
      <c r="B169" s="111"/>
      <c r="C169" s="111"/>
      <c r="D169" s="111"/>
      <c r="E169" s="111"/>
      <c r="F169" s="111"/>
      <c r="G169" s="111"/>
      <c r="H169" s="111"/>
      <c r="I169" s="111"/>
      <c r="J169" s="111"/>
      <c r="K169" s="111"/>
    </row>
    <row r="170" spans="2:11" x14ac:dyDescent="0.2">
      <c r="B170" s="111"/>
      <c r="C170" s="111"/>
      <c r="D170" s="111"/>
      <c r="E170" s="111"/>
      <c r="F170" s="111"/>
      <c r="G170" s="111"/>
      <c r="H170" s="111"/>
      <c r="I170" s="111"/>
      <c r="J170" s="111"/>
      <c r="K170" s="111"/>
    </row>
    <row r="171" spans="2:11" x14ac:dyDescent="0.2">
      <c r="B171" s="111"/>
      <c r="C171" s="111"/>
      <c r="D171" s="111"/>
      <c r="E171" s="111"/>
      <c r="F171" s="111"/>
      <c r="G171" s="111"/>
      <c r="H171" s="111"/>
      <c r="I171" s="111"/>
      <c r="J171" s="111"/>
      <c r="K171" s="111"/>
    </row>
    <row r="172" spans="2:11" x14ac:dyDescent="0.2">
      <c r="B172" s="111"/>
      <c r="C172" s="111"/>
      <c r="D172" s="111"/>
      <c r="E172" s="111"/>
      <c r="F172" s="111"/>
      <c r="G172" s="111"/>
      <c r="H172" s="111"/>
      <c r="I172" s="111"/>
      <c r="J172" s="111"/>
      <c r="K172" s="111"/>
    </row>
    <row r="173" spans="2:11" x14ac:dyDescent="0.2">
      <c r="B173" s="111"/>
      <c r="C173" s="111"/>
      <c r="D173" s="111"/>
      <c r="E173" s="111"/>
      <c r="F173" s="111"/>
      <c r="G173" s="111"/>
      <c r="H173" s="111"/>
      <c r="I173" s="111"/>
      <c r="J173" s="111"/>
      <c r="K173" s="111"/>
    </row>
    <row r="174" spans="2:11" x14ac:dyDescent="0.2">
      <c r="B174" s="111"/>
      <c r="C174" s="111"/>
      <c r="D174" s="111"/>
      <c r="E174" s="111"/>
      <c r="F174" s="111"/>
      <c r="G174" s="111"/>
      <c r="H174" s="111"/>
      <c r="I174" s="111"/>
      <c r="J174" s="111"/>
      <c r="K174" s="111"/>
    </row>
    <row r="175" spans="2:11" x14ac:dyDescent="0.2">
      <c r="B175" s="111"/>
      <c r="C175" s="111"/>
      <c r="D175" s="111"/>
      <c r="E175" s="111"/>
      <c r="F175" s="111"/>
      <c r="G175" s="111"/>
      <c r="H175" s="111"/>
      <c r="I175" s="111"/>
      <c r="J175" s="111"/>
      <c r="K175" s="111"/>
    </row>
    <row r="176" spans="2:11" x14ac:dyDescent="0.2">
      <c r="B176" s="111"/>
      <c r="C176" s="111"/>
      <c r="D176" s="111"/>
      <c r="E176" s="111"/>
      <c r="F176" s="111"/>
      <c r="G176" s="111"/>
      <c r="H176" s="111"/>
      <c r="I176" s="111"/>
      <c r="J176" s="111"/>
      <c r="K176" s="111"/>
    </row>
    <row r="177" spans="2:11" x14ac:dyDescent="0.2">
      <c r="B177" s="111"/>
      <c r="C177" s="111"/>
      <c r="D177" s="111"/>
      <c r="E177" s="111"/>
      <c r="F177" s="111"/>
      <c r="G177" s="111"/>
      <c r="H177" s="111"/>
      <c r="I177" s="111"/>
      <c r="J177" s="111"/>
      <c r="K177" s="111"/>
    </row>
    <row r="178" spans="2:11" x14ac:dyDescent="0.2">
      <c r="B178" s="111"/>
      <c r="C178" s="111"/>
      <c r="D178" s="111"/>
      <c r="E178" s="111"/>
      <c r="F178" s="111"/>
      <c r="G178" s="111"/>
      <c r="H178" s="111"/>
      <c r="I178" s="111"/>
      <c r="J178" s="111"/>
      <c r="K178" s="111"/>
    </row>
    <row r="179" spans="2:11" x14ac:dyDescent="0.2">
      <c r="B179" s="111"/>
      <c r="C179" s="111"/>
      <c r="D179" s="111"/>
      <c r="E179" s="111"/>
      <c r="F179" s="111"/>
      <c r="G179" s="111"/>
      <c r="H179" s="111"/>
      <c r="I179" s="111"/>
      <c r="J179" s="111"/>
      <c r="K179" s="111"/>
    </row>
    <row r="180" spans="2:11" x14ac:dyDescent="0.2">
      <c r="B180" s="111"/>
      <c r="C180" s="111"/>
      <c r="D180" s="111"/>
      <c r="E180" s="111"/>
      <c r="F180" s="111"/>
      <c r="G180" s="111"/>
      <c r="H180" s="111"/>
      <c r="I180" s="111"/>
      <c r="J180" s="111"/>
      <c r="K180" s="111"/>
    </row>
    <row r="181" spans="2:11" x14ac:dyDescent="0.2">
      <c r="B181" s="111"/>
      <c r="C181" s="111"/>
      <c r="D181" s="111"/>
      <c r="E181" s="111"/>
      <c r="F181" s="111"/>
      <c r="G181" s="111"/>
      <c r="H181" s="111"/>
      <c r="I181" s="111"/>
      <c r="J181" s="111"/>
      <c r="K181" s="111"/>
    </row>
    <row r="182" spans="2:11" x14ac:dyDescent="0.2">
      <c r="B182" s="111"/>
      <c r="C182" s="111"/>
      <c r="D182" s="111"/>
      <c r="E182" s="111"/>
      <c r="F182" s="111"/>
      <c r="G182" s="111"/>
      <c r="H182" s="111"/>
      <c r="I182" s="111"/>
      <c r="J182" s="111"/>
      <c r="K182" s="111"/>
    </row>
    <row r="183" spans="2:11" x14ac:dyDescent="0.2">
      <c r="B183" s="111"/>
      <c r="C183" s="111"/>
      <c r="D183" s="111"/>
      <c r="E183" s="111"/>
      <c r="F183" s="111"/>
      <c r="G183" s="111"/>
      <c r="H183" s="111"/>
      <c r="I183" s="111"/>
      <c r="J183" s="111"/>
      <c r="K183" s="111"/>
    </row>
    <row r="184" spans="2:11" x14ac:dyDescent="0.2">
      <c r="B184" s="111"/>
      <c r="C184" s="111"/>
      <c r="D184" s="111"/>
      <c r="E184" s="111"/>
      <c r="F184" s="111"/>
      <c r="G184" s="111"/>
      <c r="H184" s="111"/>
      <c r="I184" s="111"/>
      <c r="J184" s="111"/>
      <c r="K184" s="111"/>
    </row>
    <row r="185" spans="2:11" x14ac:dyDescent="0.2">
      <c r="B185" s="111"/>
      <c r="C185" s="111"/>
      <c r="D185" s="111"/>
      <c r="E185" s="111"/>
      <c r="F185" s="111"/>
      <c r="G185" s="111"/>
      <c r="H185" s="111"/>
      <c r="I185" s="111"/>
      <c r="J185" s="111"/>
      <c r="K185" s="111"/>
    </row>
    <row r="186" spans="2:11" x14ac:dyDescent="0.2">
      <c r="B186" s="111"/>
      <c r="C186" s="111"/>
      <c r="D186" s="111"/>
      <c r="E186" s="111"/>
      <c r="F186" s="111"/>
      <c r="G186" s="111"/>
      <c r="H186" s="111"/>
      <c r="I186" s="111"/>
      <c r="J186" s="111"/>
      <c r="K186" s="111"/>
    </row>
    <row r="187" spans="2:11" x14ac:dyDescent="0.2">
      <c r="B187" s="111"/>
      <c r="C187" s="111"/>
      <c r="D187" s="111"/>
      <c r="E187" s="111"/>
      <c r="F187" s="111"/>
      <c r="G187" s="111"/>
      <c r="H187" s="111"/>
      <c r="I187" s="111"/>
      <c r="J187" s="111"/>
      <c r="K187" s="111"/>
    </row>
    <row r="188" spans="2:11" x14ac:dyDescent="0.2">
      <c r="B188" s="111"/>
      <c r="C188" s="111"/>
      <c r="D188" s="111"/>
      <c r="E188" s="111"/>
      <c r="F188" s="111"/>
      <c r="G188" s="111"/>
      <c r="H188" s="111"/>
      <c r="I188" s="111"/>
      <c r="J188" s="111"/>
      <c r="K188" s="111"/>
    </row>
    <row r="189" spans="2:11" x14ac:dyDescent="0.2">
      <c r="B189" s="111"/>
      <c r="C189" s="111"/>
      <c r="D189" s="111"/>
      <c r="E189" s="111"/>
      <c r="F189" s="111"/>
      <c r="G189" s="111"/>
      <c r="H189" s="111"/>
      <c r="I189" s="111"/>
      <c r="J189" s="111"/>
      <c r="K189" s="111"/>
    </row>
    <row r="190" spans="2:11" x14ac:dyDescent="0.2">
      <c r="B190" s="111"/>
      <c r="C190" s="111"/>
      <c r="D190" s="111"/>
      <c r="E190" s="111"/>
      <c r="F190" s="111"/>
      <c r="G190" s="111"/>
      <c r="H190" s="111"/>
      <c r="I190" s="111"/>
      <c r="J190" s="111"/>
      <c r="K190" s="111"/>
    </row>
    <row r="191" spans="2:11" x14ac:dyDescent="0.2">
      <c r="B191" s="111"/>
      <c r="C191" s="111"/>
      <c r="D191" s="111"/>
      <c r="E191" s="111"/>
      <c r="F191" s="111"/>
      <c r="G191" s="111"/>
      <c r="H191" s="111"/>
      <c r="I191" s="111"/>
      <c r="J191" s="111"/>
      <c r="K191" s="111"/>
    </row>
    <row r="192" spans="2:11" x14ac:dyDescent="0.2">
      <c r="B192" s="111"/>
      <c r="C192" s="111"/>
      <c r="D192" s="111"/>
      <c r="E192" s="111"/>
      <c r="F192" s="111"/>
      <c r="G192" s="111"/>
      <c r="H192" s="111"/>
      <c r="I192" s="111"/>
      <c r="J192" s="111"/>
      <c r="K192" s="111"/>
    </row>
    <row r="193" spans="2:11" x14ac:dyDescent="0.2">
      <c r="B193" s="111"/>
      <c r="C193" s="111"/>
      <c r="D193" s="111"/>
      <c r="E193" s="111"/>
      <c r="F193" s="111"/>
      <c r="G193" s="111"/>
      <c r="H193" s="111"/>
      <c r="I193" s="111"/>
      <c r="J193" s="111"/>
      <c r="K193" s="111"/>
    </row>
    <row r="194" spans="2:11" x14ac:dyDescent="0.2">
      <c r="B194" s="111"/>
      <c r="C194" s="111"/>
      <c r="D194" s="111"/>
      <c r="E194" s="111"/>
      <c r="F194" s="111"/>
      <c r="G194" s="111"/>
      <c r="H194" s="111"/>
      <c r="I194" s="111"/>
      <c r="J194" s="111"/>
      <c r="K194" s="111"/>
    </row>
    <row r="195" spans="2:11" x14ac:dyDescent="0.2">
      <c r="B195" s="111"/>
      <c r="C195" s="111"/>
      <c r="D195" s="111"/>
      <c r="E195" s="111"/>
      <c r="F195" s="111"/>
      <c r="G195" s="111"/>
      <c r="H195" s="111"/>
      <c r="I195" s="111"/>
      <c r="J195" s="111"/>
      <c r="K195" s="111"/>
    </row>
    <row r="196" spans="2:11" x14ac:dyDescent="0.2">
      <c r="B196" s="111"/>
      <c r="C196" s="111"/>
      <c r="D196" s="111"/>
      <c r="E196" s="111"/>
      <c r="F196" s="111"/>
      <c r="G196" s="111"/>
      <c r="H196" s="111"/>
      <c r="I196" s="111"/>
      <c r="J196" s="111"/>
      <c r="K196" s="111"/>
    </row>
    <row r="197" spans="2:11" x14ac:dyDescent="0.2">
      <c r="B197" s="111"/>
      <c r="C197" s="111"/>
      <c r="D197" s="111"/>
      <c r="E197" s="111"/>
      <c r="F197" s="111"/>
      <c r="G197" s="111"/>
      <c r="H197" s="111"/>
      <c r="I197" s="111"/>
      <c r="J197" s="111"/>
      <c r="K197" s="111"/>
    </row>
    <row r="198" spans="2:11" x14ac:dyDescent="0.2">
      <c r="B198" s="111"/>
      <c r="C198" s="111"/>
      <c r="D198" s="111"/>
      <c r="E198" s="111"/>
      <c r="F198" s="111"/>
      <c r="G198" s="111"/>
      <c r="H198" s="111"/>
      <c r="I198" s="111"/>
      <c r="J198" s="111"/>
      <c r="K198" s="111"/>
    </row>
    <row r="199" spans="2:11" x14ac:dyDescent="0.2">
      <c r="B199" s="111"/>
      <c r="C199" s="111"/>
      <c r="D199" s="111"/>
      <c r="E199" s="111"/>
      <c r="F199" s="111"/>
      <c r="G199" s="111"/>
      <c r="H199" s="111"/>
      <c r="I199" s="111"/>
      <c r="J199" s="111"/>
      <c r="K199" s="111"/>
    </row>
    <row r="200" spans="2:11" x14ac:dyDescent="0.2">
      <c r="B200" s="111"/>
      <c r="C200" s="111"/>
      <c r="D200" s="111"/>
      <c r="E200" s="111"/>
      <c r="F200" s="111"/>
      <c r="G200" s="111"/>
      <c r="H200" s="111"/>
      <c r="I200" s="111"/>
      <c r="J200" s="111"/>
      <c r="K200" s="111"/>
    </row>
    <row r="201" spans="2:11" x14ac:dyDescent="0.2">
      <c r="B201" s="111"/>
      <c r="C201" s="111"/>
      <c r="D201" s="111"/>
      <c r="E201" s="111"/>
      <c r="F201" s="111"/>
      <c r="G201" s="111"/>
      <c r="H201" s="111"/>
      <c r="I201" s="111"/>
      <c r="J201" s="111"/>
      <c r="K201" s="111"/>
    </row>
    <row r="202" spans="2:11" x14ac:dyDescent="0.2">
      <c r="B202" s="111"/>
      <c r="C202" s="111"/>
      <c r="D202" s="111"/>
      <c r="E202" s="111"/>
      <c r="F202" s="111"/>
      <c r="G202" s="111"/>
      <c r="H202" s="111"/>
      <c r="I202" s="111"/>
      <c r="J202" s="111"/>
      <c r="K202" s="111"/>
    </row>
    <row r="203" spans="2:11" x14ac:dyDescent="0.2">
      <c r="B203" s="111"/>
      <c r="C203" s="111"/>
      <c r="D203" s="111"/>
      <c r="E203" s="111"/>
      <c r="F203" s="111"/>
      <c r="G203" s="111"/>
      <c r="H203" s="111"/>
      <c r="I203" s="111"/>
      <c r="J203" s="111"/>
      <c r="K203" s="111"/>
    </row>
    <row r="204" spans="2:11" x14ac:dyDescent="0.2">
      <c r="B204" s="111"/>
      <c r="C204" s="111"/>
      <c r="D204" s="111"/>
      <c r="E204" s="111"/>
      <c r="F204" s="111"/>
      <c r="G204" s="111"/>
      <c r="H204" s="111"/>
      <c r="I204" s="111"/>
      <c r="J204" s="111"/>
      <c r="K204" s="111"/>
    </row>
    <row r="205" spans="2:11" x14ac:dyDescent="0.2">
      <c r="B205" s="111"/>
      <c r="C205" s="111"/>
      <c r="D205" s="111"/>
      <c r="E205" s="111"/>
      <c r="F205" s="111"/>
      <c r="G205" s="111"/>
      <c r="H205" s="111"/>
      <c r="I205" s="111"/>
      <c r="J205" s="111"/>
      <c r="K205" s="111"/>
    </row>
    <row r="206" spans="2:11" x14ac:dyDescent="0.2">
      <c r="B206" s="111"/>
      <c r="C206" s="111"/>
      <c r="D206" s="111"/>
      <c r="E206" s="111"/>
      <c r="F206" s="111"/>
      <c r="G206" s="111"/>
      <c r="H206" s="111"/>
      <c r="I206" s="111"/>
      <c r="J206" s="111"/>
      <c r="K206" s="111"/>
    </row>
    <row r="207" spans="2:11" x14ac:dyDescent="0.2">
      <c r="B207" s="111"/>
      <c r="C207" s="111"/>
      <c r="D207" s="111"/>
      <c r="E207" s="111"/>
      <c r="F207" s="111"/>
      <c r="G207" s="111"/>
      <c r="H207" s="111"/>
      <c r="I207" s="111"/>
      <c r="J207" s="111"/>
      <c r="K207" s="111"/>
    </row>
    <row r="208" spans="2:11" x14ac:dyDescent="0.2">
      <c r="B208" s="111"/>
      <c r="C208" s="111"/>
      <c r="D208" s="111"/>
      <c r="E208" s="111"/>
      <c r="F208" s="111"/>
      <c r="G208" s="111"/>
      <c r="H208" s="111"/>
      <c r="I208" s="111"/>
      <c r="J208" s="111"/>
      <c r="K208" s="111"/>
    </row>
    <row r="209" spans="2:11" x14ac:dyDescent="0.2">
      <c r="B209" s="111"/>
      <c r="C209" s="111"/>
      <c r="D209" s="111"/>
      <c r="E209" s="111"/>
      <c r="F209" s="111"/>
      <c r="G209" s="111"/>
      <c r="H209" s="111"/>
      <c r="I209" s="111"/>
      <c r="J209" s="111"/>
      <c r="K209" s="111"/>
    </row>
    <row r="210" spans="2:11" x14ac:dyDescent="0.2">
      <c r="B210" s="111"/>
      <c r="C210" s="111"/>
      <c r="D210" s="111"/>
      <c r="E210" s="111"/>
      <c r="F210" s="111"/>
      <c r="G210" s="111"/>
      <c r="H210" s="111"/>
      <c r="I210" s="111"/>
      <c r="J210" s="111"/>
      <c r="K210" s="111"/>
    </row>
    <row r="211" spans="2:11" x14ac:dyDescent="0.2">
      <c r="B211" s="111"/>
      <c r="C211" s="111"/>
      <c r="D211" s="111"/>
      <c r="E211" s="111"/>
      <c r="F211" s="111"/>
      <c r="G211" s="111"/>
      <c r="H211" s="111"/>
      <c r="I211" s="111"/>
      <c r="J211" s="111"/>
      <c r="K211" s="111"/>
    </row>
    <row r="212" spans="2:11" x14ac:dyDescent="0.2">
      <c r="B212" s="111"/>
      <c r="C212" s="111"/>
      <c r="D212" s="111"/>
      <c r="E212" s="111"/>
      <c r="F212" s="111"/>
      <c r="G212" s="111"/>
      <c r="H212" s="111"/>
      <c r="I212" s="111"/>
      <c r="J212" s="111"/>
      <c r="K212" s="111"/>
    </row>
    <row r="213" spans="2:11" x14ac:dyDescent="0.2">
      <c r="B213" s="111"/>
      <c r="C213" s="111"/>
      <c r="D213" s="111"/>
      <c r="E213" s="111"/>
      <c r="F213" s="111"/>
      <c r="G213" s="111"/>
      <c r="H213" s="111"/>
      <c r="I213" s="111"/>
      <c r="J213" s="111"/>
      <c r="K213" s="111"/>
    </row>
    <row r="214" spans="2:11" x14ac:dyDescent="0.2">
      <c r="B214" s="111"/>
      <c r="C214" s="111"/>
      <c r="D214" s="111"/>
      <c r="E214" s="111"/>
      <c r="F214" s="111"/>
      <c r="G214" s="111"/>
      <c r="H214" s="111"/>
      <c r="I214" s="111"/>
      <c r="J214" s="111"/>
      <c r="K214" s="111"/>
    </row>
    <row r="215" spans="2:11" x14ac:dyDescent="0.2">
      <c r="B215" s="111"/>
      <c r="C215" s="111"/>
      <c r="D215" s="111"/>
      <c r="E215" s="111"/>
      <c r="F215" s="111"/>
      <c r="G215" s="111"/>
      <c r="H215" s="111"/>
      <c r="I215" s="111"/>
      <c r="J215" s="111"/>
      <c r="K215" s="111"/>
    </row>
    <row r="216" spans="2:11" x14ac:dyDescent="0.2">
      <c r="B216" s="111"/>
      <c r="C216" s="111"/>
      <c r="D216" s="111"/>
      <c r="E216" s="111"/>
      <c r="F216" s="111"/>
      <c r="G216" s="111"/>
      <c r="H216" s="111"/>
      <c r="I216" s="111"/>
      <c r="J216" s="111"/>
      <c r="K216" s="111"/>
    </row>
    <row r="217" spans="2:11" x14ac:dyDescent="0.2">
      <c r="B217" s="111"/>
      <c r="C217" s="111"/>
      <c r="D217" s="111"/>
      <c r="E217" s="111"/>
      <c r="F217" s="111"/>
      <c r="G217" s="111"/>
      <c r="H217" s="111"/>
      <c r="I217" s="111"/>
      <c r="J217" s="111"/>
      <c r="K217" s="111"/>
    </row>
    <row r="218" spans="2:11" x14ac:dyDescent="0.2">
      <c r="B218" s="111"/>
      <c r="C218" s="111"/>
      <c r="D218" s="111"/>
      <c r="E218" s="111"/>
      <c r="F218" s="111"/>
      <c r="G218" s="111"/>
      <c r="H218" s="111"/>
      <c r="I218" s="111"/>
      <c r="J218" s="111"/>
      <c r="K218" s="111"/>
    </row>
    <row r="219" spans="2:11" x14ac:dyDescent="0.2">
      <c r="B219" s="111"/>
      <c r="C219" s="111"/>
      <c r="D219" s="111"/>
      <c r="E219" s="111"/>
      <c r="F219" s="111"/>
      <c r="G219" s="111"/>
      <c r="H219" s="111"/>
      <c r="I219" s="111"/>
      <c r="J219" s="111"/>
      <c r="K219" s="111"/>
    </row>
    <row r="220" spans="2:11" x14ac:dyDescent="0.2">
      <c r="B220" s="111"/>
      <c r="C220" s="111"/>
      <c r="D220" s="111"/>
      <c r="E220" s="111"/>
      <c r="F220" s="111"/>
      <c r="G220" s="111"/>
      <c r="H220" s="111"/>
      <c r="I220" s="111"/>
      <c r="J220" s="111"/>
      <c r="K220" s="111"/>
    </row>
    <row r="221" spans="2:11" x14ac:dyDescent="0.2">
      <c r="B221" s="111"/>
      <c r="C221" s="111"/>
      <c r="D221" s="111"/>
      <c r="E221" s="111"/>
      <c r="F221" s="111"/>
      <c r="G221" s="111"/>
      <c r="H221" s="111"/>
      <c r="I221" s="111"/>
      <c r="J221" s="111"/>
      <c r="K221" s="111"/>
    </row>
    <row r="222" spans="2:11" x14ac:dyDescent="0.2">
      <c r="B222" s="111"/>
      <c r="C222" s="111"/>
      <c r="D222" s="111"/>
      <c r="E222" s="111"/>
      <c r="F222" s="111"/>
      <c r="G222" s="111"/>
      <c r="H222" s="111"/>
      <c r="I222" s="111"/>
      <c r="J222" s="111"/>
      <c r="K222" s="111"/>
    </row>
    <row r="223" spans="2:11" x14ac:dyDescent="0.2">
      <c r="B223" s="111"/>
      <c r="C223" s="111"/>
      <c r="D223" s="111"/>
      <c r="E223" s="111"/>
      <c r="F223" s="111"/>
      <c r="G223" s="111"/>
      <c r="H223" s="111"/>
      <c r="I223" s="111"/>
      <c r="J223" s="111"/>
      <c r="K223" s="111"/>
    </row>
    <row r="224" spans="2:11" x14ac:dyDescent="0.2">
      <c r="B224" s="111"/>
      <c r="C224" s="111"/>
      <c r="D224" s="111"/>
      <c r="E224" s="111"/>
      <c r="F224" s="111"/>
      <c r="G224" s="111"/>
      <c r="H224" s="111"/>
      <c r="I224" s="111"/>
      <c r="J224" s="111"/>
      <c r="K224" s="111"/>
    </row>
    <row r="225" spans="2:11" x14ac:dyDescent="0.2">
      <c r="B225" s="111"/>
      <c r="C225" s="111"/>
      <c r="D225" s="111"/>
      <c r="E225" s="111"/>
      <c r="F225" s="111"/>
      <c r="G225" s="111"/>
      <c r="H225" s="111"/>
      <c r="I225" s="111"/>
      <c r="J225" s="111"/>
      <c r="K225" s="111"/>
    </row>
    <row r="226" spans="2:11" x14ac:dyDescent="0.2">
      <c r="B226" s="111"/>
      <c r="C226" s="111"/>
      <c r="D226" s="111"/>
      <c r="E226" s="111"/>
      <c r="F226" s="111"/>
      <c r="G226" s="111"/>
      <c r="H226" s="111"/>
      <c r="I226" s="111"/>
      <c r="J226" s="111"/>
      <c r="K226" s="111"/>
    </row>
    <row r="227" spans="2:11" x14ac:dyDescent="0.2">
      <c r="B227" s="111"/>
      <c r="C227" s="111"/>
      <c r="D227" s="111"/>
      <c r="E227" s="111"/>
      <c r="F227" s="111"/>
      <c r="G227" s="111"/>
      <c r="H227" s="111"/>
      <c r="I227" s="111"/>
      <c r="J227" s="111"/>
      <c r="K227" s="111"/>
    </row>
    <row r="228" spans="2:11" x14ac:dyDescent="0.2">
      <c r="B228" s="111"/>
      <c r="C228" s="111"/>
      <c r="D228" s="111"/>
      <c r="E228" s="111"/>
      <c r="F228" s="111"/>
      <c r="G228" s="111"/>
      <c r="H228" s="111"/>
      <c r="I228" s="111"/>
      <c r="J228" s="111"/>
      <c r="K228" s="111"/>
    </row>
    <row r="229" spans="2:11" x14ac:dyDescent="0.2">
      <c r="B229" s="111"/>
      <c r="C229" s="111"/>
      <c r="D229" s="111"/>
      <c r="E229" s="111"/>
      <c r="F229" s="111"/>
      <c r="G229" s="111"/>
      <c r="H229" s="111"/>
      <c r="I229" s="111"/>
      <c r="J229" s="111"/>
      <c r="K229" s="111"/>
    </row>
    <row r="230" spans="2:11" x14ac:dyDescent="0.2">
      <c r="B230" s="111"/>
      <c r="C230" s="111"/>
      <c r="D230" s="111"/>
      <c r="E230" s="111"/>
      <c r="F230" s="111"/>
      <c r="G230" s="111"/>
      <c r="H230" s="111"/>
      <c r="I230" s="111"/>
      <c r="J230" s="111"/>
      <c r="K230" s="111"/>
    </row>
    <row r="231" spans="2:11" x14ac:dyDescent="0.2">
      <c r="B231" s="111"/>
      <c r="C231" s="111"/>
      <c r="D231" s="111"/>
      <c r="E231" s="111"/>
      <c r="F231" s="111"/>
      <c r="G231" s="111"/>
      <c r="H231" s="111"/>
      <c r="I231" s="111"/>
      <c r="J231" s="111"/>
      <c r="K231" s="111"/>
    </row>
    <row r="232" spans="2:11" x14ac:dyDescent="0.2">
      <c r="B232" s="111"/>
      <c r="C232" s="111"/>
      <c r="D232" s="111"/>
      <c r="E232" s="111"/>
      <c r="F232" s="111"/>
      <c r="G232" s="111"/>
      <c r="H232" s="111"/>
      <c r="I232" s="111"/>
      <c r="J232" s="111"/>
      <c r="K232" s="111"/>
    </row>
    <row r="233" spans="2:11" x14ac:dyDescent="0.2">
      <c r="B233" s="111"/>
      <c r="C233" s="111"/>
      <c r="D233" s="111"/>
      <c r="E233" s="111"/>
      <c r="F233" s="111"/>
      <c r="G233" s="111"/>
      <c r="H233" s="111"/>
      <c r="I233" s="111"/>
      <c r="J233" s="111"/>
      <c r="K233" s="111"/>
    </row>
    <row r="234" spans="2:11" x14ac:dyDescent="0.2">
      <c r="B234" s="111"/>
      <c r="C234" s="111"/>
      <c r="D234" s="111"/>
      <c r="E234" s="111"/>
      <c r="F234" s="111"/>
      <c r="G234" s="111"/>
      <c r="H234" s="111"/>
      <c r="I234" s="111"/>
      <c r="J234" s="111"/>
      <c r="K234" s="111"/>
    </row>
    <row r="235" spans="2:11" x14ac:dyDescent="0.2">
      <c r="B235" s="111"/>
      <c r="C235" s="111"/>
      <c r="D235" s="111"/>
      <c r="E235" s="111"/>
      <c r="F235" s="111"/>
      <c r="G235" s="111"/>
      <c r="H235" s="111"/>
      <c r="I235" s="111"/>
      <c r="J235" s="111"/>
      <c r="K235" s="111"/>
    </row>
    <row r="236" spans="2:11" x14ac:dyDescent="0.2">
      <c r="B236" s="111"/>
      <c r="C236" s="111"/>
      <c r="D236" s="111"/>
      <c r="E236" s="111"/>
      <c r="F236" s="111"/>
      <c r="G236" s="111"/>
      <c r="H236" s="111"/>
      <c r="I236" s="111"/>
      <c r="J236" s="111"/>
      <c r="K236" s="111"/>
    </row>
    <row r="237" spans="2:11" x14ac:dyDescent="0.2">
      <c r="B237" s="111"/>
      <c r="C237" s="111"/>
      <c r="D237" s="111"/>
      <c r="E237" s="111"/>
      <c r="F237" s="111"/>
      <c r="G237" s="111"/>
      <c r="H237" s="111"/>
      <c r="I237" s="111"/>
      <c r="J237" s="111"/>
      <c r="K237" s="111"/>
    </row>
    <row r="238" spans="2:11" x14ac:dyDescent="0.2">
      <c r="B238" s="111"/>
      <c r="C238" s="111"/>
      <c r="D238" s="111"/>
      <c r="E238" s="111"/>
      <c r="F238" s="111"/>
      <c r="G238" s="111"/>
      <c r="H238" s="111"/>
      <c r="I238" s="111"/>
      <c r="J238" s="111"/>
      <c r="K238" s="111"/>
    </row>
    <row r="239" spans="2:11" x14ac:dyDescent="0.2">
      <c r="B239" s="111"/>
      <c r="C239" s="111"/>
      <c r="D239" s="111"/>
      <c r="E239" s="111"/>
      <c r="F239" s="111"/>
      <c r="G239" s="111"/>
      <c r="H239" s="111"/>
      <c r="I239" s="111"/>
      <c r="J239" s="111"/>
      <c r="K239" s="111"/>
    </row>
    <row r="240" spans="2:11" x14ac:dyDescent="0.2">
      <c r="B240" s="111"/>
      <c r="C240" s="111"/>
      <c r="D240" s="111"/>
      <c r="E240" s="111"/>
      <c r="F240" s="111"/>
      <c r="G240" s="111"/>
      <c r="H240" s="111"/>
      <c r="I240" s="111"/>
      <c r="J240" s="111"/>
      <c r="K240" s="111"/>
    </row>
    <row r="241" spans="2:11" x14ac:dyDescent="0.2">
      <c r="B241" s="111"/>
      <c r="C241" s="111"/>
      <c r="D241" s="111"/>
      <c r="E241" s="111"/>
      <c r="F241" s="111"/>
      <c r="G241" s="111"/>
      <c r="H241" s="111"/>
      <c r="I241" s="111"/>
      <c r="J241" s="111"/>
      <c r="K241" s="111"/>
    </row>
    <row r="242" spans="2:11" x14ac:dyDescent="0.2">
      <c r="B242" s="111"/>
      <c r="C242" s="111"/>
      <c r="D242" s="111"/>
      <c r="E242" s="111"/>
      <c r="F242" s="111"/>
      <c r="G242" s="111"/>
      <c r="H242" s="111"/>
      <c r="I242" s="111"/>
      <c r="J242" s="111"/>
      <c r="K242" s="111"/>
    </row>
    <row r="243" spans="2:11" x14ac:dyDescent="0.2">
      <c r="B243" s="111"/>
      <c r="C243" s="111"/>
      <c r="D243" s="111"/>
      <c r="E243" s="111"/>
      <c r="F243" s="111"/>
      <c r="G243" s="111"/>
      <c r="H243" s="111"/>
      <c r="I243" s="111"/>
      <c r="J243" s="111"/>
      <c r="K243" s="111"/>
    </row>
    <row r="244" spans="2:11" x14ac:dyDescent="0.2">
      <c r="B244" s="111"/>
      <c r="C244" s="111"/>
      <c r="D244" s="111"/>
      <c r="E244" s="111"/>
      <c r="F244" s="111"/>
      <c r="G244" s="111"/>
      <c r="H244" s="111"/>
      <c r="I244" s="111"/>
      <c r="J244" s="111"/>
      <c r="K244" s="111"/>
    </row>
    <row r="245" spans="2:11" x14ac:dyDescent="0.2">
      <c r="B245" s="111"/>
      <c r="C245" s="111"/>
      <c r="D245" s="111"/>
      <c r="E245" s="111"/>
      <c r="F245" s="111"/>
      <c r="G245" s="111"/>
      <c r="H245" s="111"/>
      <c r="I245" s="111"/>
      <c r="J245" s="111"/>
      <c r="K245" s="111"/>
    </row>
    <row r="246" spans="2:11" x14ac:dyDescent="0.2">
      <c r="B246" s="111"/>
      <c r="C246" s="111"/>
      <c r="D246" s="111"/>
      <c r="E246" s="111"/>
      <c r="F246" s="111"/>
      <c r="G246" s="111"/>
      <c r="H246" s="111"/>
      <c r="I246" s="111"/>
      <c r="J246" s="111"/>
      <c r="K246" s="111"/>
    </row>
    <row r="247" spans="2:11" x14ac:dyDescent="0.2">
      <c r="B247" s="111"/>
      <c r="C247" s="111"/>
      <c r="D247" s="111"/>
      <c r="E247" s="111"/>
      <c r="F247" s="111"/>
      <c r="G247" s="111"/>
      <c r="H247" s="111"/>
      <c r="I247" s="111"/>
      <c r="J247" s="111"/>
      <c r="K247" s="111"/>
    </row>
    <row r="248" spans="2:11" x14ac:dyDescent="0.2">
      <c r="B248" s="111"/>
      <c r="C248" s="111"/>
      <c r="D248" s="111"/>
      <c r="E248" s="111"/>
      <c r="F248" s="111"/>
      <c r="G248" s="111"/>
      <c r="H248" s="111"/>
      <c r="I248" s="111"/>
      <c r="J248" s="111"/>
      <c r="K248" s="111"/>
    </row>
    <row r="249" spans="2:11" x14ac:dyDescent="0.2">
      <c r="B249" s="111"/>
      <c r="C249" s="111"/>
      <c r="D249" s="111"/>
      <c r="E249" s="111"/>
      <c r="F249" s="111"/>
      <c r="G249" s="111"/>
      <c r="H249" s="111"/>
      <c r="I249" s="111"/>
      <c r="J249" s="111"/>
      <c r="K249" s="111"/>
    </row>
    <row r="250" spans="2:11" x14ac:dyDescent="0.2">
      <c r="B250" s="111"/>
      <c r="C250" s="111"/>
      <c r="D250" s="111"/>
      <c r="E250" s="111"/>
      <c r="F250" s="111"/>
      <c r="G250" s="111"/>
      <c r="H250" s="111"/>
      <c r="I250" s="111"/>
      <c r="J250" s="111"/>
      <c r="K250" s="111"/>
    </row>
    <row r="251" spans="2:11" x14ac:dyDescent="0.2">
      <c r="B251" s="111"/>
      <c r="C251" s="111"/>
      <c r="D251" s="111"/>
      <c r="E251" s="111"/>
      <c r="F251" s="111"/>
      <c r="G251" s="111"/>
      <c r="H251" s="111"/>
      <c r="I251" s="111"/>
      <c r="J251" s="111"/>
      <c r="K251" s="111"/>
    </row>
    <row r="252" spans="2:11" x14ac:dyDescent="0.2">
      <c r="B252" s="111"/>
      <c r="C252" s="111"/>
      <c r="D252" s="111"/>
      <c r="E252" s="111"/>
      <c r="F252" s="111"/>
      <c r="G252" s="111"/>
      <c r="H252" s="111"/>
      <c r="I252" s="111"/>
      <c r="J252" s="111"/>
      <c r="K252" s="111"/>
    </row>
    <row r="253" spans="2:11" x14ac:dyDescent="0.2">
      <c r="B253" s="111"/>
      <c r="C253" s="111"/>
      <c r="D253" s="111"/>
      <c r="E253" s="111"/>
      <c r="F253" s="111"/>
      <c r="G253" s="111"/>
      <c r="H253" s="111"/>
      <c r="I253" s="111"/>
      <c r="J253" s="111"/>
      <c r="K253" s="111"/>
    </row>
    <row r="254" spans="2:11" x14ac:dyDescent="0.2">
      <c r="B254" s="111"/>
      <c r="C254" s="111"/>
      <c r="D254" s="111"/>
      <c r="E254" s="111"/>
      <c r="F254" s="111"/>
      <c r="G254" s="111"/>
      <c r="H254" s="111"/>
      <c r="I254" s="111"/>
      <c r="J254" s="111"/>
      <c r="K254" s="111"/>
    </row>
    <row r="255" spans="2:11" x14ac:dyDescent="0.2">
      <c r="B255" s="111"/>
      <c r="C255" s="111"/>
      <c r="D255" s="111"/>
      <c r="E255" s="111"/>
      <c r="F255" s="111"/>
      <c r="G255" s="111"/>
      <c r="H255" s="111"/>
      <c r="I255" s="111"/>
      <c r="J255" s="111"/>
      <c r="K255" s="111"/>
    </row>
    <row r="256" spans="2:11" x14ac:dyDescent="0.2">
      <c r="B256" s="111"/>
      <c r="C256" s="111"/>
      <c r="D256" s="111"/>
      <c r="E256" s="111"/>
      <c r="F256" s="111"/>
      <c r="G256" s="111"/>
      <c r="H256" s="111"/>
      <c r="I256" s="111"/>
      <c r="J256" s="111"/>
      <c r="K256" s="111"/>
    </row>
    <row r="257" spans="2:11" x14ac:dyDescent="0.2">
      <c r="B257" s="111"/>
      <c r="C257" s="111"/>
      <c r="D257" s="111"/>
      <c r="E257" s="111"/>
      <c r="F257" s="111"/>
      <c r="G257" s="111"/>
      <c r="H257" s="111"/>
      <c r="I257" s="111"/>
      <c r="J257" s="111"/>
      <c r="K257" s="111"/>
    </row>
    <row r="258" spans="2:11" x14ac:dyDescent="0.2">
      <c r="B258" s="111"/>
      <c r="C258" s="111"/>
      <c r="D258" s="111"/>
      <c r="E258" s="111"/>
      <c r="F258" s="111"/>
      <c r="G258" s="111"/>
      <c r="H258" s="111"/>
      <c r="I258" s="111"/>
      <c r="J258" s="111"/>
      <c r="K258" s="111"/>
    </row>
    <row r="259" spans="2:11" x14ac:dyDescent="0.2">
      <c r="B259" s="111"/>
      <c r="C259" s="111"/>
      <c r="D259" s="111"/>
      <c r="E259" s="111"/>
      <c r="F259" s="111"/>
      <c r="G259" s="111"/>
      <c r="H259" s="111"/>
      <c r="I259" s="111"/>
      <c r="J259" s="111"/>
      <c r="K259" s="111"/>
    </row>
    <row r="260" spans="2:11" x14ac:dyDescent="0.2">
      <c r="B260" s="111"/>
      <c r="C260" s="111"/>
      <c r="D260" s="111"/>
      <c r="E260" s="111"/>
      <c r="F260" s="111"/>
      <c r="G260" s="111"/>
      <c r="H260" s="111"/>
      <c r="I260" s="111"/>
      <c r="J260" s="111"/>
      <c r="K260" s="111"/>
    </row>
    <row r="261" spans="2:11" x14ac:dyDescent="0.2">
      <c r="B261" s="111"/>
      <c r="C261" s="111"/>
      <c r="D261" s="111"/>
      <c r="E261" s="111"/>
      <c r="F261" s="111"/>
      <c r="G261" s="111"/>
      <c r="H261" s="111"/>
      <c r="I261" s="111"/>
      <c r="J261" s="111"/>
      <c r="K261" s="111"/>
    </row>
    <row r="262" spans="2:11" x14ac:dyDescent="0.2">
      <c r="B262" s="111"/>
      <c r="C262" s="111"/>
      <c r="D262" s="111"/>
      <c r="E262" s="111"/>
      <c r="F262" s="111"/>
      <c r="G262" s="111"/>
      <c r="H262" s="111"/>
      <c r="I262" s="111"/>
      <c r="J262" s="111"/>
      <c r="K262" s="111"/>
    </row>
    <row r="263" spans="2:11" x14ac:dyDescent="0.2">
      <c r="B263" s="111"/>
      <c r="C263" s="111"/>
      <c r="D263" s="111"/>
      <c r="E263" s="111"/>
      <c r="F263" s="111"/>
      <c r="G263" s="111"/>
      <c r="H263" s="111"/>
      <c r="I263" s="111"/>
      <c r="J263" s="111"/>
      <c r="K263" s="111"/>
    </row>
    <row r="264" spans="2:11" x14ac:dyDescent="0.2">
      <c r="B264" s="111"/>
      <c r="C264" s="111"/>
      <c r="D264" s="111"/>
      <c r="E264" s="111"/>
      <c r="F264" s="111"/>
      <c r="G264" s="111"/>
      <c r="H264" s="111"/>
      <c r="I264" s="111"/>
      <c r="J264" s="111"/>
      <c r="K264" s="111"/>
    </row>
    <row r="265" spans="2:11" x14ac:dyDescent="0.2">
      <c r="B265" s="111"/>
      <c r="C265" s="111"/>
      <c r="D265" s="111"/>
      <c r="E265" s="111"/>
      <c r="F265" s="111"/>
      <c r="G265" s="111"/>
      <c r="H265" s="111"/>
      <c r="I265" s="111"/>
      <c r="J265" s="111"/>
      <c r="K265" s="111"/>
    </row>
    <row r="266" spans="2:11" x14ac:dyDescent="0.2">
      <c r="B266" s="111"/>
      <c r="C266" s="111"/>
      <c r="D266" s="111"/>
      <c r="E266" s="111"/>
      <c r="F266" s="111"/>
      <c r="G266" s="111"/>
      <c r="H266" s="111"/>
      <c r="I266" s="111"/>
      <c r="J266" s="111"/>
      <c r="K266" s="111"/>
    </row>
    <row r="267" spans="2:11" x14ac:dyDescent="0.2">
      <c r="B267" s="111"/>
      <c r="C267" s="111"/>
      <c r="D267" s="111"/>
      <c r="E267" s="111"/>
      <c r="F267" s="111"/>
      <c r="G267" s="111"/>
      <c r="H267" s="111"/>
      <c r="I267" s="111"/>
      <c r="J267" s="111"/>
      <c r="K267" s="111"/>
    </row>
    <row r="268" spans="2:11" x14ac:dyDescent="0.2">
      <c r="B268" s="111"/>
      <c r="C268" s="111"/>
      <c r="D268" s="111"/>
      <c r="E268" s="111"/>
      <c r="F268" s="111"/>
      <c r="G268" s="111"/>
      <c r="H268" s="111"/>
      <c r="I268" s="111"/>
      <c r="J268" s="111"/>
      <c r="K268" s="111"/>
    </row>
    <row r="269" spans="2:11" x14ac:dyDescent="0.2">
      <c r="B269" s="111"/>
      <c r="C269" s="111"/>
      <c r="D269" s="111"/>
      <c r="E269" s="111"/>
      <c r="F269" s="111"/>
      <c r="G269" s="111"/>
      <c r="H269" s="111"/>
      <c r="I269" s="111"/>
      <c r="J269" s="111"/>
      <c r="K269" s="111"/>
    </row>
    <row r="270" spans="2:11" x14ac:dyDescent="0.2">
      <c r="B270" s="111"/>
      <c r="C270" s="111"/>
      <c r="D270" s="111"/>
      <c r="E270" s="111"/>
      <c r="F270" s="111"/>
      <c r="G270" s="111"/>
      <c r="H270" s="111"/>
      <c r="I270" s="111"/>
      <c r="J270" s="111"/>
      <c r="K270" s="111"/>
    </row>
    <row r="271" spans="2:11" x14ac:dyDescent="0.2">
      <c r="B271" s="111"/>
      <c r="C271" s="111"/>
      <c r="D271" s="111"/>
      <c r="E271" s="111"/>
      <c r="F271" s="111"/>
      <c r="G271" s="111"/>
      <c r="H271" s="111"/>
      <c r="I271" s="111"/>
      <c r="J271" s="111"/>
      <c r="K271" s="111"/>
    </row>
    <row r="272" spans="2:11" x14ac:dyDescent="0.2">
      <c r="B272" s="111"/>
      <c r="C272" s="111"/>
      <c r="D272" s="111"/>
      <c r="E272" s="111"/>
      <c r="F272" s="111"/>
      <c r="G272" s="111"/>
      <c r="H272" s="111"/>
      <c r="I272" s="111"/>
      <c r="J272" s="111"/>
      <c r="K272" s="111"/>
    </row>
    <row r="273" spans="2:11" x14ac:dyDescent="0.2">
      <c r="B273" s="111"/>
      <c r="C273" s="111"/>
      <c r="D273" s="111"/>
      <c r="E273" s="111"/>
      <c r="F273" s="111"/>
      <c r="G273" s="111"/>
      <c r="H273" s="111"/>
      <c r="I273" s="111"/>
      <c r="J273" s="111"/>
      <c r="K273" s="111"/>
    </row>
    <row r="274" spans="2:11" x14ac:dyDescent="0.2">
      <c r="B274" s="111"/>
      <c r="C274" s="111"/>
      <c r="D274" s="111"/>
      <c r="E274" s="111"/>
      <c r="F274" s="111"/>
      <c r="G274" s="111"/>
      <c r="H274" s="111"/>
      <c r="I274" s="111"/>
      <c r="J274" s="111"/>
      <c r="K274" s="111"/>
    </row>
    <row r="275" spans="2:11" x14ac:dyDescent="0.2">
      <c r="B275" s="111"/>
      <c r="C275" s="111"/>
      <c r="D275" s="111"/>
      <c r="E275" s="111"/>
      <c r="F275" s="111"/>
      <c r="G275" s="111"/>
      <c r="H275" s="111"/>
      <c r="I275" s="111"/>
      <c r="J275" s="111"/>
      <c r="K275" s="111"/>
    </row>
    <row r="276" spans="2:11" x14ac:dyDescent="0.2">
      <c r="B276" s="111"/>
      <c r="C276" s="111"/>
      <c r="D276" s="111"/>
      <c r="E276" s="111"/>
      <c r="F276" s="111"/>
      <c r="G276" s="111"/>
      <c r="H276" s="111"/>
      <c r="I276" s="111"/>
      <c r="J276" s="111"/>
      <c r="K276" s="111"/>
    </row>
    <row r="277" spans="2:11" x14ac:dyDescent="0.2">
      <c r="B277" s="111"/>
      <c r="C277" s="111"/>
      <c r="D277" s="111"/>
      <c r="E277" s="111"/>
      <c r="F277" s="111"/>
      <c r="G277" s="111"/>
      <c r="H277" s="111"/>
      <c r="I277" s="111"/>
      <c r="J277" s="111"/>
      <c r="K277" s="111"/>
    </row>
    <row r="278" spans="2:11" x14ac:dyDescent="0.2">
      <c r="B278" s="111"/>
      <c r="C278" s="111"/>
      <c r="D278" s="111"/>
      <c r="E278" s="111"/>
      <c r="F278" s="111"/>
      <c r="G278" s="111"/>
      <c r="H278" s="111"/>
      <c r="I278" s="111"/>
      <c r="J278" s="111"/>
      <c r="K278" s="111"/>
    </row>
    <row r="279" spans="2:11" x14ac:dyDescent="0.2">
      <c r="B279" s="111"/>
      <c r="C279" s="111"/>
      <c r="D279" s="111"/>
      <c r="E279" s="111"/>
      <c r="F279" s="111"/>
      <c r="G279" s="111"/>
      <c r="H279" s="111"/>
      <c r="I279" s="111"/>
      <c r="J279" s="111"/>
      <c r="K279" s="111"/>
    </row>
    <row r="280" spans="2:11" x14ac:dyDescent="0.2">
      <c r="B280" s="111"/>
      <c r="C280" s="111"/>
      <c r="D280" s="111"/>
      <c r="E280" s="111"/>
      <c r="F280" s="111"/>
      <c r="G280" s="111"/>
      <c r="H280" s="111"/>
      <c r="I280" s="111"/>
      <c r="J280" s="111"/>
      <c r="K280" s="111"/>
    </row>
    <row r="281" spans="2:11" x14ac:dyDescent="0.2">
      <c r="B281" s="111"/>
      <c r="C281" s="111"/>
      <c r="D281" s="111"/>
      <c r="E281" s="111"/>
      <c r="F281" s="111"/>
      <c r="G281" s="111"/>
      <c r="H281" s="111"/>
      <c r="I281" s="111"/>
      <c r="J281" s="111"/>
      <c r="K281" s="111"/>
    </row>
    <row r="282" spans="2:11" x14ac:dyDescent="0.2">
      <c r="B282" s="111"/>
      <c r="C282" s="111"/>
      <c r="D282" s="111"/>
      <c r="E282" s="111"/>
      <c r="F282" s="111"/>
      <c r="G282" s="111"/>
      <c r="H282" s="111"/>
      <c r="I282" s="111"/>
      <c r="J282" s="111"/>
      <c r="K282" s="111"/>
    </row>
    <row r="283" spans="2:11" x14ac:dyDescent="0.2">
      <c r="B283" s="111"/>
      <c r="C283" s="111"/>
      <c r="D283" s="111"/>
      <c r="E283" s="111"/>
      <c r="F283" s="111"/>
      <c r="G283" s="111"/>
      <c r="H283" s="111"/>
      <c r="I283" s="111"/>
      <c r="J283" s="111"/>
      <c r="K283" s="111"/>
    </row>
    <row r="284" spans="2:11" x14ac:dyDescent="0.2">
      <c r="B284" s="111"/>
      <c r="C284" s="111"/>
      <c r="D284" s="111"/>
      <c r="E284" s="111"/>
      <c r="F284" s="111"/>
      <c r="G284" s="111"/>
      <c r="H284" s="111"/>
      <c r="I284" s="111"/>
      <c r="J284" s="111"/>
      <c r="K284" s="111"/>
    </row>
    <row r="285" spans="2:11" x14ac:dyDescent="0.2">
      <c r="B285" s="111"/>
      <c r="C285" s="111"/>
      <c r="D285" s="111"/>
      <c r="E285" s="111"/>
      <c r="F285" s="111"/>
      <c r="G285" s="111"/>
      <c r="H285" s="111"/>
      <c r="I285" s="111"/>
      <c r="J285" s="111"/>
      <c r="K285" s="111"/>
    </row>
    <row r="286" spans="2:11" x14ac:dyDescent="0.2">
      <c r="B286" s="111"/>
      <c r="C286" s="111"/>
      <c r="D286" s="111"/>
      <c r="E286" s="111"/>
      <c r="F286" s="111"/>
      <c r="G286" s="111"/>
      <c r="H286" s="111"/>
      <c r="I286" s="111"/>
      <c r="J286" s="111"/>
      <c r="K286" s="111"/>
    </row>
    <row r="287" spans="2:11" x14ac:dyDescent="0.2">
      <c r="B287" s="111"/>
      <c r="C287" s="111"/>
      <c r="D287" s="111"/>
      <c r="E287" s="111"/>
      <c r="F287" s="111"/>
      <c r="G287" s="111"/>
      <c r="H287" s="111"/>
      <c r="I287" s="111"/>
      <c r="J287" s="111"/>
      <c r="K287" s="111"/>
    </row>
    <row r="288" spans="2:11" x14ac:dyDescent="0.2">
      <c r="B288" s="111"/>
      <c r="C288" s="111"/>
      <c r="D288" s="111"/>
      <c r="E288" s="111"/>
      <c r="F288" s="111"/>
      <c r="G288" s="111"/>
      <c r="H288" s="111"/>
      <c r="I288" s="111"/>
      <c r="J288" s="111"/>
      <c r="K288" s="111"/>
    </row>
    <row r="289" spans="2:11" x14ac:dyDescent="0.2">
      <c r="B289" s="111"/>
      <c r="C289" s="111"/>
      <c r="D289" s="111"/>
      <c r="E289" s="111"/>
      <c r="F289" s="111"/>
      <c r="G289" s="111"/>
      <c r="H289" s="111"/>
      <c r="I289" s="111"/>
      <c r="J289" s="111"/>
      <c r="K289" s="111"/>
    </row>
    <row r="290" spans="2:11" x14ac:dyDescent="0.2">
      <c r="B290" s="111"/>
      <c r="C290" s="111"/>
      <c r="D290" s="111"/>
      <c r="E290" s="111"/>
      <c r="F290" s="111"/>
      <c r="G290" s="111"/>
      <c r="H290" s="111"/>
      <c r="I290" s="111"/>
      <c r="J290" s="111"/>
      <c r="K290" s="111"/>
    </row>
    <row r="291" spans="2:11" x14ac:dyDescent="0.2">
      <c r="B291" s="111"/>
      <c r="C291" s="111"/>
      <c r="D291" s="111"/>
      <c r="E291" s="111"/>
      <c r="F291" s="111"/>
      <c r="G291" s="111"/>
      <c r="H291" s="111"/>
      <c r="I291" s="111"/>
      <c r="J291" s="111"/>
      <c r="K291" s="111"/>
    </row>
    <row r="292" spans="2:11" x14ac:dyDescent="0.2">
      <c r="B292" s="111"/>
      <c r="C292" s="111"/>
      <c r="D292" s="111"/>
      <c r="E292" s="111"/>
      <c r="F292" s="111"/>
      <c r="G292" s="111"/>
      <c r="H292" s="111"/>
      <c r="I292" s="111"/>
      <c r="J292" s="111"/>
      <c r="K292" s="111"/>
    </row>
    <row r="293" spans="2:11" x14ac:dyDescent="0.2">
      <c r="B293" s="111"/>
      <c r="C293" s="111"/>
      <c r="D293" s="111"/>
      <c r="E293" s="111"/>
      <c r="F293" s="111"/>
      <c r="G293" s="111"/>
      <c r="H293" s="111"/>
      <c r="I293" s="111"/>
      <c r="J293" s="111"/>
      <c r="K293" s="111"/>
    </row>
    <row r="294" spans="2:11" x14ac:dyDescent="0.2">
      <c r="B294" s="111"/>
      <c r="C294" s="111"/>
      <c r="D294" s="111"/>
      <c r="E294" s="111"/>
      <c r="F294" s="111"/>
      <c r="G294" s="111"/>
      <c r="H294" s="111"/>
      <c r="I294" s="111"/>
      <c r="J294" s="111"/>
      <c r="K294" s="111"/>
    </row>
    <row r="295" spans="2:11" x14ac:dyDescent="0.2">
      <c r="B295" s="111"/>
      <c r="C295" s="111"/>
      <c r="D295" s="111"/>
      <c r="E295" s="111"/>
      <c r="F295" s="111"/>
      <c r="G295" s="111"/>
      <c r="H295" s="111"/>
      <c r="I295" s="111"/>
      <c r="J295" s="111"/>
      <c r="K295" s="111"/>
    </row>
    <row r="296" spans="2:11" x14ac:dyDescent="0.2">
      <c r="B296" s="111"/>
      <c r="C296" s="111"/>
      <c r="D296" s="111"/>
      <c r="E296" s="111"/>
      <c r="F296" s="111"/>
      <c r="G296" s="111"/>
      <c r="H296" s="111"/>
      <c r="I296" s="111"/>
      <c r="J296" s="111"/>
      <c r="K296" s="111"/>
    </row>
    <row r="297" spans="2:11" x14ac:dyDescent="0.2">
      <c r="B297" s="111"/>
      <c r="C297" s="111"/>
      <c r="D297" s="111"/>
      <c r="E297" s="111"/>
      <c r="F297" s="111"/>
      <c r="G297" s="111"/>
      <c r="H297" s="111"/>
      <c r="I297" s="111"/>
      <c r="J297" s="111"/>
      <c r="K297" s="111"/>
    </row>
    <row r="298" spans="2:11" x14ac:dyDescent="0.2">
      <c r="B298" s="111"/>
      <c r="C298" s="111"/>
      <c r="D298" s="111"/>
      <c r="E298" s="111"/>
      <c r="F298" s="111"/>
      <c r="G298" s="111"/>
      <c r="H298" s="111"/>
      <c r="I298" s="111"/>
      <c r="J298" s="111"/>
      <c r="K298" s="111"/>
    </row>
    <row r="299" spans="2:11" x14ac:dyDescent="0.2">
      <c r="B299" s="111"/>
      <c r="C299" s="111"/>
      <c r="D299" s="111"/>
      <c r="E299" s="111"/>
      <c r="F299" s="111"/>
      <c r="G299" s="111"/>
      <c r="H299" s="111"/>
      <c r="I299" s="111"/>
      <c r="J299" s="111"/>
      <c r="K299" s="111"/>
    </row>
    <row r="300" spans="2:11" x14ac:dyDescent="0.2">
      <c r="B300" s="111"/>
      <c r="C300" s="111"/>
      <c r="D300" s="111"/>
      <c r="E300" s="111"/>
      <c r="F300" s="111"/>
      <c r="G300" s="111"/>
      <c r="H300" s="111"/>
      <c r="I300" s="111"/>
      <c r="J300" s="111"/>
      <c r="K300" s="111"/>
    </row>
    <row r="301" spans="2:11" x14ac:dyDescent="0.2">
      <c r="B301" s="111"/>
      <c r="C301" s="111"/>
      <c r="D301" s="111"/>
      <c r="E301" s="111"/>
      <c r="F301" s="111"/>
      <c r="G301" s="111"/>
      <c r="H301" s="111"/>
      <c r="I301" s="111"/>
      <c r="J301" s="111"/>
      <c r="K301" s="111"/>
    </row>
    <row r="302" spans="2:11" x14ac:dyDescent="0.2">
      <c r="B302" s="111"/>
      <c r="C302" s="111"/>
      <c r="D302" s="111"/>
      <c r="E302" s="111"/>
      <c r="F302" s="111"/>
      <c r="G302" s="111"/>
      <c r="H302" s="111"/>
      <c r="I302" s="111"/>
      <c r="J302" s="111"/>
      <c r="K302" s="111"/>
    </row>
    <row r="303" spans="2:11" x14ac:dyDescent="0.2">
      <c r="B303" s="111"/>
      <c r="C303" s="111"/>
      <c r="D303" s="111"/>
      <c r="E303" s="111"/>
      <c r="F303" s="111"/>
      <c r="G303" s="111"/>
      <c r="H303" s="111"/>
      <c r="I303" s="111"/>
      <c r="J303" s="111"/>
      <c r="K303" s="111"/>
    </row>
    <row r="304" spans="2:11" x14ac:dyDescent="0.2">
      <c r="B304" s="111"/>
      <c r="C304" s="111"/>
      <c r="D304" s="111"/>
      <c r="E304" s="111"/>
      <c r="F304" s="111"/>
      <c r="G304" s="111"/>
      <c r="H304" s="111"/>
      <c r="I304" s="111"/>
      <c r="J304" s="111"/>
      <c r="K304" s="111"/>
    </row>
    <row r="305" spans="2:11" x14ac:dyDescent="0.2">
      <c r="B305" s="111"/>
      <c r="C305" s="111"/>
      <c r="D305" s="111"/>
      <c r="E305" s="111"/>
      <c r="F305" s="111"/>
      <c r="G305" s="111"/>
      <c r="H305" s="111"/>
      <c r="I305" s="111"/>
      <c r="J305" s="111"/>
      <c r="K305" s="111"/>
    </row>
    <row r="306" spans="2:11" x14ac:dyDescent="0.2">
      <c r="B306" s="111"/>
      <c r="C306" s="111"/>
      <c r="D306" s="111"/>
      <c r="E306" s="111"/>
      <c r="F306" s="111"/>
      <c r="G306" s="111"/>
      <c r="H306" s="111"/>
      <c r="I306" s="111"/>
      <c r="J306" s="111"/>
      <c r="K306" s="111"/>
    </row>
    <row r="307" spans="2:11" x14ac:dyDescent="0.2">
      <c r="B307" s="111"/>
      <c r="C307" s="111"/>
      <c r="D307" s="111"/>
      <c r="E307" s="111"/>
      <c r="F307" s="111"/>
      <c r="G307" s="111"/>
      <c r="H307" s="111"/>
      <c r="I307" s="111"/>
      <c r="J307" s="111"/>
      <c r="K307" s="111"/>
    </row>
    <row r="308" spans="2:11" x14ac:dyDescent="0.2">
      <c r="B308" s="111"/>
      <c r="C308" s="111"/>
      <c r="D308" s="111"/>
      <c r="E308" s="111"/>
      <c r="F308" s="111"/>
      <c r="G308" s="111"/>
      <c r="H308" s="111"/>
      <c r="I308" s="111"/>
      <c r="J308" s="111"/>
      <c r="K308" s="111"/>
    </row>
    <row r="309" spans="2:11" x14ac:dyDescent="0.2">
      <c r="B309" s="111"/>
      <c r="C309" s="111"/>
      <c r="D309" s="111"/>
      <c r="E309" s="111"/>
      <c r="F309" s="111"/>
      <c r="G309" s="111"/>
      <c r="H309" s="111"/>
      <c r="I309" s="111"/>
      <c r="J309" s="111"/>
      <c r="K309" s="111"/>
    </row>
    <row r="310" spans="2:11" x14ac:dyDescent="0.2">
      <c r="B310" s="111"/>
      <c r="C310" s="111"/>
      <c r="D310" s="111"/>
      <c r="E310" s="111"/>
      <c r="F310" s="111"/>
      <c r="G310" s="111"/>
      <c r="H310" s="111"/>
      <c r="I310" s="111"/>
      <c r="J310" s="111"/>
      <c r="K310" s="111"/>
    </row>
    <row r="311" spans="2:11" x14ac:dyDescent="0.2">
      <c r="B311" s="111"/>
      <c r="C311" s="111"/>
      <c r="D311" s="111"/>
      <c r="E311" s="111"/>
      <c r="F311" s="111"/>
      <c r="G311" s="111"/>
      <c r="H311" s="111"/>
      <c r="I311" s="111"/>
      <c r="J311" s="111"/>
      <c r="K311" s="111"/>
    </row>
    <row r="312" spans="2:11" x14ac:dyDescent="0.2">
      <c r="B312" s="111"/>
      <c r="C312" s="111"/>
      <c r="D312" s="111"/>
      <c r="E312" s="111"/>
      <c r="F312" s="111"/>
      <c r="G312" s="111"/>
      <c r="H312" s="111"/>
      <c r="I312" s="111"/>
      <c r="J312" s="111"/>
      <c r="K312" s="111"/>
    </row>
    <row r="313" spans="2:11" x14ac:dyDescent="0.2">
      <c r="B313" s="111"/>
      <c r="C313" s="111"/>
      <c r="D313" s="111"/>
      <c r="E313" s="111"/>
      <c r="F313" s="111"/>
      <c r="G313" s="111"/>
      <c r="H313" s="111"/>
      <c r="I313" s="111"/>
      <c r="J313" s="111"/>
      <c r="K313" s="111"/>
    </row>
    <row r="314" spans="2:11" x14ac:dyDescent="0.2">
      <c r="B314" s="111"/>
      <c r="C314" s="111"/>
      <c r="D314" s="111"/>
      <c r="E314" s="111"/>
      <c r="F314" s="111"/>
      <c r="G314" s="111"/>
      <c r="H314" s="111"/>
      <c r="I314" s="111"/>
      <c r="J314" s="111"/>
      <c r="K314" s="111"/>
    </row>
    <row r="315" spans="2:11" x14ac:dyDescent="0.2">
      <c r="B315" s="111"/>
      <c r="C315" s="111"/>
      <c r="D315" s="111"/>
      <c r="E315" s="111"/>
      <c r="F315" s="111"/>
      <c r="G315" s="111"/>
      <c r="H315" s="111"/>
      <c r="I315" s="111"/>
      <c r="J315" s="111"/>
      <c r="K315" s="111"/>
    </row>
    <row r="316" spans="2:11" x14ac:dyDescent="0.2">
      <c r="B316" s="111"/>
      <c r="C316" s="111"/>
      <c r="D316" s="111"/>
      <c r="E316" s="111"/>
      <c r="F316" s="111"/>
      <c r="G316" s="111"/>
      <c r="H316" s="111"/>
      <c r="I316" s="111"/>
      <c r="J316" s="111"/>
      <c r="K316" s="111"/>
    </row>
    <row r="317" spans="2:11" x14ac:dyDescent="0.2">
      <c r="B317" s="111"/>
      <c r="C317" s="111"/>
      <c r="D317" s="111"/>
      <c r="E317" s="111"/>
      <c r="F317" s="111"/>
      <c r="G317" s="111"/>
      <c r="H317" s="111"/>
      <c r="I317" s="111"/>
      <c r="J317" s="111"/>
      <c r="K317" s="111"/>
    </row>
    <row r="318" spans="2:11" x14ac:dyDescent="0.2">
      <c r="B318" s="111"/>
      <c r="C318" s="111"/>
      <c r="D318" s="111"/>
      <c r="E318" s="111"/>
      <c r="F318" s="111"/>
      <c r="G318" s="111"/>
      <c r="H318" s="111"/>
      <c r="I318" s="111"/>
      <c r="J318" s="111"/>
      <c r="K318" s="111"/>
    </row>
    <row r="319" spans="2:11" x14ac:dyDescent="0.2">
      <c r="B319" s="111"/>
      <c r="C319" s="111"/>
      <c r="D319" s="111"/>
      <c r="E319" s="111"/>
      <c r="F319" s="111"/>
      <c r="G319" s="111"/>
      <c r="H319" s="111"/>
      <c r="I319" s="111"/>
      <c r="J319" s="111"/>
      <c r="K319" s="111"/>
    </row>
    <row r="320" spans="2:11" x14ac:dyDescent="0.2">
      <c r="B320" s="111"/>
      <c r="C320" s="111"/>
      <c r="D320" s="111"/>
      <c r="E320" s="111"/>
      <c r="F320" s="111"/>
      <c r="G320" s="111"/>
      <c r="H320" s="111"/>
      <c r="I320" s="111"/>
      <c r="J320" s="111"/>
      <c r="K320" s="111"/>
    </row>
    <row r="321" spans="2:11" x14ac:dyDescent="0.2">
      <c r="B321" s="111"/>
      <c r="C321" s="111"/>
      <c r="D321" s="111"/>
      <c r="E321" s="111"/>
      <c r="F321" s="111"/>
      <c r="G321" s="111"/>
      <c r="H321" s="111"/>
      <c r="I321" s="111"/>
      <c r="J321" s="111"/>
      <c r="K321" s="111"/>
    </row>
    <row r="322" spans="2:11" x14ac:dyDescent="0.2">
      <c r="B322" s="111"/>
      <c r="C322" s="111"/>
      <c r="D322" s="111"/>
      <c r="E322" s="111"/>
      <c r="F322" s="111"/>
      <c r="G322" s="111"/>
      <c r="H322" s="111"/>
      <c r="I322" s="111"/>
      <c r="J322" s="111"/>
      <c r="K322" s="111"/>
    </row>
    <row r="323" spans="2:11" x14ac:dyDescent="0.2">
      <c r="B323" s="111"/>
      <c r="C323" s="111"/>
      <c r="D323" s="111"/>
      <c r="E323" s="111"/>
      <c r="F323" s="111"/>
      <c r="G323" s="111"/>
      <c r="H323" s="111"/>
      <c r="I323" s="111"/>
      <c r="J323" s="111"/>
      <c r="K323" s="111"/>
    </row>
    <row r="324" spans="2:11" x14ac:dyDescent="0.2">
      <c r="B324" s="111"/>
      <c r="C324" s="111"/>
      <c r="D324" s="111"/>
      <c r="E324" s="111"/>
      <c r="F324" s="111"/>
      <c r="G324" s="111"/>
      <c r="H324" s="111"/>
      <c r="I324" s="111"/>
      <c r="J324" s="111"/>
      <c r="K324" s="111"/>
    </row>
    <row r="325" spans="2:11" x14ac:dyDescent="0.2">
      <c r="B325" s="111"/>
      <c r="C325" s="111"/>
      <c r="D325" s="111"/>
      <c r="E325" s="111"/>
      <c r="F325" s="111"/>
      <c r="G325" s="111"/>
      <c r="H325" s="111"/>
      <c r="I325" s="111"/>
      <c r="J325" s="111"/>
      <c r="K325" s="111"/>
    </row>
    <row r="326" spans="2:11" x14ac:dyDescent="0.2">
      <c r="B326" s="111"/>
      <c r="C326" s="111"/>
      <c r="D326" s="111"/>
      <c r="E326" s="111"/>
      <c r="F326" s="111"/>
      <c r="G326" s="111"/>
      <c r="H326" s="111"/>
      <c r="I326" s="111"/>
      <c r="J326" s="111"/>
      <c r="K326" s="111"/>
    </row>
    <row r="327" spans="2:11" x14ac:dyDescent="0.2">
      <c r="B327" s="111"/>
      <c r="C327" s="111"/>
      <c r="D327" s="111"/>
      <c r="E327" s="111"/>
      <c r="F327" s="111"/>
      <c r="G327" s="111"/>
      <c r="H327" s="111"/>
      <c r="I327" s="111"/>
      <c r="J327" s="111"/>
      <c r="K327" s="111"/>
    </row>
    <row r="328" spans="2:11" x14ac:dyDescent="0.2">
      <c r="B328" s="111"/>
      <c r="C328" s="111"/>
      <c r="D328" s="111"/>
      <c r="E328" s="111"/>
      <c r="F328" s="111"/>
      <c r="G328" s="111"/>
      <c r="H328" s="111"/>
      <c r="I328" s="111"/>
      <c r="J328" s="111"/>
      <c r="K328" s="111"/>
    </row>
    <row r="329" spans="2:11" x14ac:dyDescent="0.2">
      <c r="B329" s="111"/>
      <c r="C329" s="111"/>
      <c r="D329" s="111"/>
      <c r="E329" s="111"/>
      <c r="F329" s="111"/>
      <c r="G329" s="111"/>
      <c r="H329" s="111"/>
      <c r="I329" s="111"/>
      <c r="J329" s="111"/>
      <c r="K329" s="111"/>
    </row>
    <row r="330" spans="2:11" x14ac:dyDescent="0.2">
      <c r="B330" s="111"/>
      <c r="C330" s="111"/>
      <c r="D330" s="111"/>
      <c r="E330" s="111"/>
      <c r="F330" s="111"/>
      <c r="G330" s="111"/>
      <c r="H330" s="111"/>
      <c r="I330" s="111"/>
      <c r="J330" s="111"/>
      <c r="K330" s="111"/>
    </row>
    <row r="331" spans="2:11" x14ac:dyDescent="0.2">
      <c r="B331" s="111"/>
      <c r="C331" s="111"/>
      <c r="D331" s="111"/>
      <c r="E331" s="111"/>
      <c r="F331" s="111"/>
      <c r="G331" s="111"/>
      <c r="H331" s="111"/>
      <c r="I331" s="111"/>
      <c r="J331" s="111"/>
      <c r="K331" s="111"/>
    </row>
    <row r="332" spans="2:11" x14ac:dyDescent="0.2">
      <c r="B332" s="111"/>
      <c r="C332" s="111"/>
      <c r="D332" s="111"/>
      <c r="E332" s="111"/>
      <c r="F332" s="111"/>
      <c r="G332" s="111"/>
      <c r="H332" s="111"/>
      <c r="I332" s="111"/>
      <c r="J332" s="111"/>
      <c r="K332" s="111"/>
    </row>
    <row r="333" spans="2:11" x14ac:dyDescent="0.2">
      <c r="B333" s="111"/>
      <c r="C333" s="111"/>
      <c r="D333" s="111"/>
      <c r="E333" s="111"/>
      <c r="F333" s="111"/>
      <c r="G333" s="111"/>
      <c r="H333" s="111"/>
      <c r="I333" s="111"/>
      <c r="J333" s="111"/>
      <c r="K333" s="111"/>
    </row>
    <row r="334" spans="2:11" x14ac:dyDescent="0.2">
      <c r="B334" s="111"/>
      <c r="C334" s="111"/>
      <c r="D334" s="111"/>
      <c r="E334" s="111"/>
      <c r="F334" s="111"/>
      <c r="G334" s="111"/>
      <c r="H334" s="111"/>
      <c r="I334" s="111"/>
      <c r="J334" s="111"/>
      <c r="K334" s="111"/>
    </row>
    <row r="335" spans="2:11" x14ac:dyDescent="0.2">
      <c r="B335" s="111"/>
      <c r="C335" s="111"/>
      <c r="D335" s="111"/>
      <c r="E335" s="111"/>
      <c r="F335" s="111"/>
      <c r="G335" s="111"/>
      <c r="H335" s="111"/>
      <c r="I335" s="111"/>
      <c r="J335" s="111"/>
      <c r="K335" s="111"/>
    </row>
    <row r="336" spans="2:11" x14ac:dyDescent="0.2">
      <c r="B336" s="111"/>
      <c r="C336" s="111"/>
      <c r="D336" s="111"/>
      <c r="E336" s="111"/>
      <c r="F336" s="111"/>
      <c r="G336" s="111"/>
      <c r="H336" s="111"/>
      <c r="I336" s="111"/>
      <c r="J336" s="111"/>
      <c r="K336" s="111"/>
    </row>
    <row r="337" spans="2:11" x14ac:dyDescent="0.2">
      <c r="B337" s="111"/>
      <c r="C337" s="111"/>
      <c r="D337" s="111"/>
      <c r="E337" s="111"/>
      <c r="F337" s="111"/>
      <c r="G337" s="111"/>
      <c r="H337" s="111"/>
      <c r="I337" s="111"/>
      <c r="J337" s="111"/>
      <c r="K337" s="111"/>
    </row>
    <row r="338" spans="2:11" x14ac:dyDescent="0.2">
      <c r="B338" s="111"/>
      <c r="C338" s="111"/>
      <c r="D338" s="111"/>
      <c r="E338" s="111"/>
      <c r="F338" s="111"/>
      <c r="G338" s="111"/>
      <c r="H338" s="111"/>
      <c r="I338" s="111"/>
      <c r="J338" s="111"/>
      <c r="K338" s="111"/>
    </row>
    <row r="339" spans="2:11" x14ac:dyDescent="0.2">
      <c r="B339" s="111"/>
      <c r="C339" s="111"/>
      <c r="D339" s="111"/>
      <c r="E339" s="111"/>
      <c r="F339" s="111"/>
      <c r="G339" s="111"/>
      <c r="H339" s="111"/>
      <c r="I339" s="111"/>
      <c r="J339" s="111"/>
      <c r="K339" s="111"/>
    </row>
    <row r="340" spans="2:11" x14ac:dyDescent="0.2">
      <c r="B340" s="111"/>
      <c r="C340" s="111"/>
      <c r="D340" s="111"/>
      <c r="E340" s="111"/>
      <c r="F340" s="111"/>
      <c r="G340" s="111"/>
      <c r="H340" s="111"/>
      <c r="I340" s="111"/>
      <c r="J340" s="111"/>
      <c r="K340" s="111"/>
    </row>
    <row r="341" spans="2:11" x14ac:dyDescent="0.2">
      <c r="B341" s="111"/>
      <c r="C341" s="111"/>
      <c r="D341" s="111"/>
      <c r="E341" s="111"/>
      <c r="F341" s="111"/>
      <c r="G341" s="111"/>
      <c r="H341" s="111"/>
      <c r="I341" s="111"/>
      <c r="J341" s="111"/>
      <c r="K341" s="111"/>
    </row>
    <row r="342" spans="2:11" x14ac:dyDescent="0.2">
      <c r="B342" s="111"/>
      <c r="C342" s="111"/>
      <c r="D342" s="111"/>
      <c r="E342" s="111"/>
      <c r="F342" s="111"/>
      <c r="G342" s="111"/>
      <c r="H342" s="111"/>
      <c r="I342" s="111"/>
      <c r="J342" s="111"/>
      <c r="K342" s="111"/>
    </row>
    <row r="343" spans="2:11" x14ac:dyDescent="0.2">
      <c r="B343" s="111"/>
      <c r="C343" s="111"/>
      <c r="D343" s="111"/>
      <c r="E343" s="111"/>
      <c r="F343" s="111"/>
      <c r="G343" s="111"/>
      <c r="H343" s="111"/>
      <c r="I343" s="111"/>
      <c r="J343" s="111"/>
      <c r="K343" s="111"/>
    </row>
    <row r="344" spans="2:11" x14ac:dyDescent="0.2">
      <c r="B344" s="111"/>
      <c r="C344" s="111"/>
      <c r="D344" s="111"/>
      <c r="E344" s="111"/>
      <c r="F344" s="111"/>
      <c r="G344" s="111"/>
      <c r="H344" s="111"/>
      <c r="I344" s="111"/>
      <c r="J344" s="111"/>
      <c r="K344" s="111"/>
    </row>
    <row r="345" spans="2:11" x14ac:dyDescent="0.2">
      <c r="B345" s="111"/>
      <c r="C345" s="111"/>
      <c r="D345" s="111"/>
      <c r="E345" s="111"/>
      <c r="F345" s="111"/>
      <c r="G345" s="111"/>
      <c r="H345" s="111"/>
      <c r="I345" s="111"/>
      <c r="J345" s="111"/>
      <c r="K345" s="111"/>
    </row>
    <row r="346" spans="2:11" x14ac:dyDescent="0.2">
      <c r="B346" s="111"/>
      <c r="C346" s="111"/>
      <c r="D346" s="111"/>
      <c r="E346" s="111"/>
      <c r="F346" s="111"/>
      <c r="G346" s="111"/>
      <c r="H346" s="111"/>
      <c r="I346" s="111"/>
      <c r="J346" s="111"/>
      <c r="K346" s="111"/>
    </row>
    <row r="347" spans="2:11" x14ac:dyDescent="0.2">
      <c r="B347" s="111"/>
      <c r="C347" s="111"/>
      <c r="D347" s="111"/>
      <c r="E347" s="111"/>
      <c r="F347" s="111"/>
      <c r="G347" s="111"/>
      <c r="H347" s="111"/>
      <c r="I347" s="111"/>
      <c r="J347" s="111"/>
      <c r="K347" s="111"/>
    </row>
    <row r="348" spans="2:11" x14ac:dyDescent="0.2">
      <c r="B348" s="111"/>
      <c r="C348" s="111"/>
      <c r="D348" s="111"/>
      <c r="E348" s="111"/>
      <c r="F348" s="111"/>
      <c r="G348" s="111"/>
      <c r="H348" s="111"/>
      <c r="I348" s="111"/>
      <c r="J348" s="111"/>
      <c r="K348" s="111"/>
    </row>
    <row r="349" spans="2:11" x14ac:dyDescent="0.2">
      <c r="B349" s="111"/>
      <c r="C349" s="111"/>
      <c r="D349" s="111"/>
      <c r="E349" s="111"/>
      <c r="F349" s="111"/>
      <c r="G349" s="111"/>
      <c r="H349" s="111"/>
      <c r="I349" s="111"/>
      <c r="J349" s="111"/>
      <c r="K349" s="111"/>
    </row>
    <row r="350" spans="2:11" x14ac:dyDescent="0.2">
      <c r="B350" s="111"/>
      <c r="C350" s="111"/>
      <c r="D350" s="111"/>
      <c r="E350" s="111"/>
      <c r="F350" s="111"/>
      <c r="G350" s="111"/>
      <c r="H350" s="111"/>
      <c r="I350" s="111"/>
      <c r="J350" s="111"/>
      <c r="K350" s="111"/>
    </row>
    <row r="351" spans="2:11" x14ac:dyDescent="0.2">
      <c r="B351" s="111"/>
      <c r="C351" s="111"/>
      <c r="D351" s="111"/>
      <c r="E351" s="111"/>
      <c r="F351" s="111"/>
      <c r="G351" s="111"/>
      <c r="H351" s="111"/>
      <c r="I351" s="111"/>
      <c r="J351" s="111"/>
      <c r="K351" s="111"/>
    </row>
    <row r="352" spans="2:11" x14ac:dyDescent="0.2">
      <c r="B352" s="111"/>
      <c r="C352" s="111"/>
      <c r="D352" s="111"/>
      <c r="E352" s="111"/>
      <c r="F352" s="111"/>
      <c r="G352" s="111"/>
      <c r="H352" s="111"/>
      <c r="I352" s="111"/>
      <c r="J352" s="111"/>
      <c r="K352" s="111"/>
    </row>
    <row r="353" spans="2:11" x14ac:dyDescent="0.2">
      <c r="B353" s="111"/>
      <c r="C353" s="111"/>
      <c r="D353" s="111"/>
      <c r="E353" s="111"/>
      <c r="F353" s="111"/>
      <c r="G353" s="111"/>
      <c r="H353" s="111"/>
      <c r="I353" s="111"/>
      <c r="J353" s="111"/>
      <c r="K353" s="111"/>
    </row>
    <row r="354" spans="2:11" x14ac:dyDescent="0.2">
      <c r="B354" s="111"/>
      <c r="C354" s="111"/>
      <c r="D354" s="111"/>
      <c r="E354" s="111"/>
      <c r="F354" s="111"/>
      <c r="G354" s="111"/>
      <c r="H354" s="111"/>
      <c r="I354" s="111"/>
      <c r="J354" s="111"/>
      <c r="K354" s="111"/>
    </row>
    <row r="355" spans="2:11" x14ac:dyDescent="0.2">
      <c r="B355" s="111"/>
      <c r="C355" s="111"/>
      <c r="D355" s="111"/>
      <c r="E355" s="111"/>
      <c r="F355" s="111"/>
      <c r="G355" s="111"/>
      <c r="H355" s="111"/>
      <c r="I355" s="111"/>
      <c r="J355" s="111"/>
      <c r="K355" s="111"/>
    </row>
    <row r="356" spans="2:11" x14ac:dyDescent="0.2">
      <c r="B356" s="111"/>
      <c r="C356" s="111"/>
      <c r="D356" s="111"/>
      <c r="E356" s="111"/>
      <c r="F356" s="111"/>
      <c r="G356" s="111"/>
      <c r="H356" s="111"/>
      <c r="I356" s="111"/>
      <c r="J356" s="111"/>
      <c r="K356" s="111"/>
    </row>
    <row r="357" spans="2:11" x14ac:dyDescent="0.2">
      <c r="B357" s="111"/>
      <c r="C357" s="111"/>
      <c r="D357" s="111"/>
      <c r="E357" s="111"/>
      <c r="F357" s="111"/>
      <c r="G357" s="111"/>
      <c r="H357" s="111"/>
      <c r="I357" s="111"/>
      <c r="J357" s="111"/>
      <c r="K357" s="111"/>
    </row>
    <row r="358" spans="2:11" x14ac:dyDescent="0.2">
      <c r="B358" s="111"/>
      <c r="C358" s="111"/>
      <c r="D358" s="111"/>
      <c r="E358" s="111"/>
      <c r="F358" s="111"/>
      <c r="G358" s="111"/>
      <c r="H358" s="111"/>
      <c r="I358" s="111"/>
      <c r="J358" s="111"/>
      <c r="K358" s="111"/>
    </row>
    <row r="359" spans="2:11" x14ac:dyDescent="0.2">
      <c r="B359" s="111"/>
      <c r="C359" s="111"/>
      <c r="D359" s="111"/>
      <c r="E359" s="111"/>
      <c r="F359" s="111"/>
      <c r="G359" s="111"/>
      <c r="H359" s="111"/>
      <c r="I359" s="111"/>
      <c r="J359" s="111"/>
      <c r="K359" s="111"/>
    </row>
    <row r="360" spans="2:11" x14ac:dyDescent="0.2">
      <c r="B360" s="111"/>
      <c r="C360" s="111"/>
      <c r="D360" s="111"/>
      <c r="E360" s="111"/>
      <c r="F360" s="111"/>
      <c r="G360" s="111"/>
      <c r="H360" s="111"/>
      <c r="I360" s="111"/>
      <c r="J360" s="111"/>
      <c r="K360" s="111"/>
    </row>
    <row r="361" spans="2:11" x14ac:dyDescent="0.2">
      <c r="B361" s="111"/>
      <c r="C361" s="111"/>
      <c r="D361" s="111"/>
      <c r="E361" s="111"/>
      <c r="F361" s="111"/>
      <c r="G361" s="111"/>
      <c r="H361" s="111"/>
      <c r="I361" s="111"/>
      <c r="J361" s="111"/>
      <c r="K361" s="111"/>
    </row>
    <row r="362" spans="2:11" x14ac:dyDescent="0.2">
      <c r="B362" s="111"/>
      <c r="C362" s="111"/>
      <c r="D362" s="111"/>
      <c r="E362" s="111"/>
      <c r="F362" s="111"/>
      <c r="G362" s="111"/>
      <c r="H362" s="111"/>
      <c r="I362" s="111"/>
      <c r="J362" s="111"/>
      <c r="K362" s="111"/>
    </row>
    <row r="363" spans="2:11" x14ac:dyDescent="0.2">
      <c r="B363" s="111"/>
      <c r="C363" s="111"/>
      <c r="D363" s="111"/>
      <c r="E363" s="111"/>
      <c r="F363" s="111"/>
      <c r="G363" s="111"/>
      <c r="H363" s="111"/>
      <c r="I363" s="111"/>
      <c r="J363" s="111"/>
      <c r="K363" s="111"/>
    </row>
    <row r="364" spans="2:11" x14ac:dyDescent="0.2">
      <c r="B364" s="111"/>
      <c r="C364" s="111"/>
      <c r="D364" s="111"/>
      <c r="E364" s="111"/>
      <c r="F364" s="111"/>
      <c r="G364" s="111"/>
      <c r="H364" s="111"/>
      <c r="I364" s="111"/>
      <c r="J364" s="111"/>
      <c r="K364" s="111"/>
    </row>
    <row r="365" spans="2:11" x14ac:dyDescent="0.2">
      <c r="B365" s="111"/>
      <c r="C365" s="111"/>
      <c r="D365" s="111"/>
      <c r="E365" s="111"/>
      <c r="F365" s="111"/>
      <c r="G365" s="111"/>
      <c r="H365" s="111"/>
      <c r="I365" s="111"/>
      <c r="J365" s="111"/>
      <c r="K365" s="111"/>
    </row>
    <row r="366" spans="2:11" x14ac:dyDescent="0.2">
      <c r="B366" s="111"/>
      <c r="C366" s="111"/>
      <c r="D366" s="111"/>
      <c r="E366" s="111"/>
      <c r="F366" s="111"/>
      <c r="G366" s="111"/>
      <c r="H366" s="111"/>
      <c r="I366" s="111"/>
      <c r="J366" s="111"/>
      <c r="K366" s="111"/>
    </row>
    <row r="367" spans="2:11" x14ac:dyDescent="0.2">
      <c r="B367" s="111"/>
      <c r="C367" s="111"/>
      <c r="D367" s="111"/>
      <c r="E367" s="111"/>
      <c r="F367" s="111"/>
      <c r="G367" s="111"/>
      <c r="H367" s="111"/>
      <c r="I367" s="111"/>
      <c r="J367" s="111"/>
      <c r="K367" s="111"/>
    </row>
    <row r="368" spans="2:11" x14ac:dyDescent="0.2">
      <c r="B368" s="111"/>
      <c r="C368" s="111"/>
      <c r="D368" s="111"/>
      <c r="E368" s="111"/>
      <c r="F368" s="111"/>
      <c r="G368" s="111"/>
      <c r="H368" s="111"/>
      <c r="I368" s="111"/>
      <c r="J368" s="111"/>
      <c r="K368" s="111"/>
    </row>
    <row r="369" spans="2:11" x14ac:dyDescent="0.2">
      <c r="B369" s="111"/>
      <c r="C369" s="111"/>
      <c r="D369" s="111"/>
      <c r="E369" s="111"/>
      <c r="F369" s="111"/>
      <c r="G369" s="111"/>
      <c r="H369" s="111"/>
      <c r="I369" s="111"/>
      <c r="J369" s="111"/>
      <c r="K369" s="111"/>
    </row>
    <row r="370" spans="2:11" x14ac:dyDescent="0.2">
      <c r="B370" s="111"/>
      <c r="C370" s="111"/>
      <c r="D370" s="111"/>
      <c r="E370" s="111"/>
      <c r="F370" s="111"/>
      <c r="G370" s="111"/>
      <c r="H370" s="111"/>
      <c r="I370" s="111"/>
      <c r="J370" s="111"/>
      <c r="K370" s="111"/>
    </row>
    <row r="371" spans="2:11" x14ac:dyDescent="0.2">
      <c r="B371" s="111"/>
      <c r="C371" s="111"/>
      <c r="D371" s="111"/>
      <c r="E371" s="111"/>
      <c r="F371" s="111"/>
      <c r="G371" s="111"/>
      <c r="H371" s="111"/>
      <c r="I371" s="111"/>
      <c r="J371" s="111"/>
      <c r="K371" s="111"/>
    </row>
    <row r="372" spans="2:11" x14ac:dyDescent="0.2">
      <c r="B372" s="111"/>
      <c r="C372" s="111"/>
      <c r="D372" s="111"/>
      <c r="E372" s="111"/>
      <c r="F372" s="111"/>
      <c r="G372" s="111"/>
      <c r="H372" s="111"/>
      <c r="I372" s="111"/>
      <c r="J372" s="111"/>
      <c r="K372" s="111"/>
    </row>
    <row r="373" spans="2:11" x14ac:dyDescent="0.2">
      <c r="B373" s="111"/>
      <c r="C373" s="111"/>
      <c r="D373" s="111"/>
      <c r="E373" s="111"/>
      <c r="F373" s="111"/>
      <c r="G373" s="111"/>
      <c r="H373" s="111"/>
      <c r="I373" s="111"/>
      <c r="J373" s="111"/>
      <c r="K373" s="111"/>
    </row>
    <row r="374" spans="2:11" x14ac:dyDescent="0.2">
      <c r="B374" s="111"/>
      <c r="C374" s="111"/>
      <c r="D374" s="111"/>
      <c r="E374" s="111"/>
      <c r="F374" s="111"/>
      <c r="G374" s="111"/>
      <c r="H374" s="111"/>
      <c r="I374" s="111"/>
      <c r="J374" s="111"/>
      <c r="K374" s="111"/>
    </row>
  </sheetData>
  <mergeCells count="13">
    <mergeCell ref="A57:K58"/>
    <mergeCell ref="A3:O5"/>
    <mergeCell ref="A7:O8"/>
    <mergeCell ref="A27:K33"/>
    <mergeCell ref="A11:K12"/>
    <mergeCell ref="A37:K39"/>
    <mergeCell ref="A41:K42"/>
    <mergeCell ref="A44:K47"/>
    <mergeCell ref="A49:K50"/>
    <mergeCell ref="A20:K23"/>
    <mergeCell ref="A52:K55"/>
    <mergeCell ref="A14:K18"/>
    <mergeCell ref="A24:K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J46" sqref="J46:J48"/>
    </sheetView>
  </sheetViews>
  <sheetFormatPr defaultRowHeight="12.75" x14ac:dyDescent="0.2"/>
  <cols>
    <col min="1" max="1" width="9.42578125" hidden="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t="s">
        <v>50</v>
      </c>
      <c r="B1" s="15" t="s">
        <v>0</v>
      </c>
      <c r="C1" s="15"/>
      <c r="D1" s="15"/>
      <c r="E1" s="15"/>
      <c r="F1" s="86"/>
      <c r="G1" s="86"/>
      <c r="H1" s="86"/>
      <c r="I1" s="88"/>
      <c r="J1" s="88"/>
      <c r="K1" s="20"/>
    </row>
    <row r="2" spans="1:24" x14ac:dyDescent="0.2">
      <c r="A2" t="s">
        <v>50</v>
      </c>
      <c r="B2" s="15" t="s">
        <v>91</v>
      </c>
      <c r="C2" s="15"/>
      <c r="D2" s="15"/>
      <c r="E2" s="15"/>
      <c r="F2" s="86"/>
      <c r="G2" s="86"/>
      <c r="H2" s="86"/>
      <c r="I2" s="88"/>
      <c r="J2" s="88"/>
      <c r="K2" s="20"/>
    </row>
    <row r="3" spans="1:24" x14ac:dyDescent="0.2">
      <c r="A3" t="s">
        <v>50</v>
      </c>
      <c r="K3" s="48"/>
    </row>
    <row r="4" spans="1:24" x14ac:dyDescent="0.2">
      <c r="A4" t="s">
        <v>50</v>
      </c>
      <c r="B4" s="113" t="s">
        <v>109</v>
      </c>
      <c r="C4" s="15"/>
      <c r="D4" s="15"/>
      <c r="E4" s="15"/>
      <c r="F4" s="86"/>
      <c r="G4" s="86"/>
      <c r="H4" s="86"/>
      <c r="I4" s="88"/>
      <c r="J4" s="88"/>
      <c r="K4" s="15"/>
    </row>
    <row r="5" spans="1:24" x14ac:dyDescent="0.2">
      <c r="A5" t="s">
        <v>50</v>
      </c>
      <c r="B5" s="1"/>
      <c r="C5" s="1"/>
      <c r="D5" s="1"/>
      <c r="E5" s="1"/>
      <c r="F5" s="1"/>
      <c r="H5" s="80"/>
      <c r="I5" s="88"/>
      <c r="J5" s="88"/>
      <c r="K5" s="87"/>
    </row>
    <row r="6" spans="1:24" ht="18" x14ac:dyDescent="0.25">
      <c r="A6" t="s">
        <v>50</v>
      </c>
      <c r="B6" s="9" t="s">
        <v>30</v>
      </c>
      <c r="C6" s="1"/>
      <c r="D6" s="75"/>
      <c r="F6" s="1"/>
      <c r="G6" s="1"/>
      <c r="H6" s="80"/>
      <c r="I6" s="88"/>
      <c r="J6" s="88"/>
      <c r="K6" s="39"/>
    </row>
    <row r="7" spans="1:24" x14ac:dyDescent="0.2">
      <c r="A7" t="s">
        <v>50</v>
      </c>
      <c r="B7" s="1"/>
      <c r="C7" s="1"/>
      <c r="D7" s="1"/>
      <c r="E7" s="1"/>
      <c r="F7" s="1"/>
      <c r="G7" s="1"/>
      <c r="H7" s="80"/>
      <c r="I7" s="88"/>
      <c r="J7" s="88"/>
      <c r="K7" s="1"/>
    </row>
    <row r="8" spans="1:24" x14ac:dyDescent="0.2">
      <c r="A8" t="s">
        <v>50</v>
      </c>
    </row>
    <row r="9" spans="1:24" x14ac:dyDescent="0.2">
      <c r="A9" t="s">
        <v>50</v>
      </c>
      <c r="B9" s="2" t="s">
        <v>16</v>
      </c>
      <c r="N9" s="131" t="s">
        <v>102</v>
      </c>
      <c r="O9" s="131"/>
      <c r="P9" s="131"/>
      <c r="Q9" s="131"/>
      <c r="R9" s="131"/>
      <c r="S9" s="131"/>
      <c r="T9" s="131"/>
      <c r="U9" s="131"/>
      <c r="V9" s="131"/>
      <c r="W9" s="131"/>
      <c r="X9" s="131"/>
    </row>
    <row r="10" spans="1:24" x14ac:dyDescent="0.2">
      <c r="A10" t="s">
        <v>50</v>
      </c>
      <c r="N10" s="131"/>
      <c r="O10" s="131"/>
      <c r="P10" s="131"/>
      <c r="Q10" s="131"/>
      <c r="R10" s="131"/>
      <c r="S10" s="131"/>
      <c r="T10" s="131"/>
      <c r="U10" s="131"/>
      <c r="V10" s="131"/>
      <c r="W10" s="131"/>
      <c r="X10" s="131"/>
    </row>
    <row r="11" spans="1:24" x14ac:dyDescent="0.2">
      <c r="A11" t="s">
        <v>50</v>
      </c>
      <c r="B11" s="3" t="s">
        <v>20</v>
      </c>
      <c r="C11" s="5" t="s">
        <v>67</v>
      </c>
      <c r="D11" s="5" t="s">
        <v>68</v>
      </c>
      <c r="E11" s="5" t="s">
        <v>82</v>
      </c>
      <c r="F11" s="5" t="s">
        <v>85</v>
      </c>
      <c r="G11" s="5" t="s">
        <v>89</v>
      </c>
      <c r="H11" s="5" t="s">
        <v>92</v>
      </c>
      <c r="I11" s="5" t="s">
        <v>93</v>
      </c>
      <c r="J11" s="99" t="s">
        <v>140</v>
      </c>
      <c r="K11" s="4" t="s">
        <v>94</v>
      </c>
    </row>
    <row r="12" spans="1:24" x14ac:dyDescent="0.2">
      <c r="A12" t="s">
        <v>50</v>
      </c>
      <c r="B12" s="6" t="s">
        <v>2</v>
      </c>
      <c r="C12" s="6"/>
      <c r="D12" s="6"/>
      <c r="E12" s="6"/>
      <c r="F12" s="6"/>
      <c r="G12" s="6"/>
      <c r="H12" s="6"/>
      <c r="I12" s="6"/>
      <c r="J12" s="6"/>
      <c r="K12" s="6"/>
      <c r="N12" s="132" t="s">
        <v>114</v>
      </c>
      <c r="O12" s="132"/>
      <c r="P12" s="132"/>
      <c r="Q12" s="132"/>
      <c r="R12" s="132"/>
      <c r="S12" s="132"/>
      <c r="T12" s="132"/>
      <c r="U12" s="132"/>
      <c r="V12" s="132"/>
      <c r="W12" s="132"/>
      <c r="X12" s="132"/>
    </row>
    <row r="13" spans="1:24" ht="15" x14ac:dyDescent="0.25">
      <c r="A13" t="s">
        <v>50</v>
      </c>
      <c r="B13" s="6" t="s">
        <v>3</v>
      </c>
      <c r="C13" s="6">
        <v>168</v>
      </c>
      <c r="D13" s="6">
        <v>149</v>
      </c>
      <c r="E13" s="6">
        <v>164</v>
      </c>
      <c r="F13" s="6">
        <v>143</v>
      </c>
      <c r="G13" s="6">
        <v>215</v>
      </c>
      <c r="H13" s="6">
        <v>217</v>
      </c>
      <c r="I13" s="6">
        <v>169</v>
      </c>
      <c r="J13" s="6">
        <v>152</v>
      </c>
      <c r="K13" s="12">
        <f>AVERAGE(F13:J13)</f>
        <v>179.2</v>
      </c>
      <c r="M13" s="58"/>
      <c r="N13" s="132"/>
      <c r="O13" s="132"/>
      <c r="P13" s="132"/>
      <c r="Q13" s="132"/>
      <c r="R13" s="132"/>
      <c r="S13" s="132"/>
      <c r="T13" s="132"/>
      <c r="U13" s="132"/>
      <c r="V13" s="132"/>
      <c r="W13" s="132"/>
      <c r="X13" s="132"/>
    </row>
    <row r="14" spans="1:24" x14ac:dyDescent="0.2">
      <c r="A14" t="s">
        <v>50</v>
      </c>
      <c r="B14" s="6" t="s">
        <v>4</v>
      </c>
      <c r="C14" s="6">
        <v>130</v>
      </c>
      <c r="D14" s="6">
        <v>136</v>
      </c>
      <c r="E14" s="6">
        <v>125</v>
      </c>
      <c r="F14" s="6">
        <v>123</v>
      </c>
      <c r="G14" s="6">
        <v>56</v>
      </c>
      <c r="H14" s="6">
        <v>50</v>
      </c>
      <c r="I14" s="6">
        <v>60</v>
      </c>
      <c r="J14" s="6">
        <v>53</v>
      </c>
      <c r="K14" s="12">
        <f t="shared" ref="K14:K16" si="0">AVERAGE(F14:J14)</f>
        <v>68.400000000000006</v>
      </c>
      <c r="N14" s="132"/>
      <c r="O14" s="132"/>
      <c r="P14" s="132"/>
      <c r="Q14" s="132"/>
      <c r="R14" s="132"/>
      <c r="S14" s="132"/>
      <c r="T14" s="132"/>
      <c r="U14" s="132"/>
      <c r="V14" s="132"/>
      <c r="W14" s="132"/>
      <c r="X14" s="132"/>
    </row>
    <row r="15" spans="1:24" x14ac:dyDescent="0.2">
      <c r="A15" t="s">
        <v>50</v>
      </c>
      <c r="B15" s="6" t="s">
        <v>5</v>
      </c>
      <c r="C15" s="6">
        <v>298</v>
      </c>
      <c r="D15" s="6">
        <f>SUM(D13:D14)</f>
        <v>285</v>
      </c>
      <c r="E15" s="6">
        <f>SUM(E13:E14)</f>
        <v>289</v>
      </c>
      <c r="F15" s="6">
        <f>SUM(F13:F14)</f>
        <v>266</v>
      </c>
      <c r="G15" s="6">
        <v>271</v>
      </c>
      <c r="H15" s="6">
        <v>267</v>
      </c>
      <c r="I15" s="6">
        <v>229</v>
      </c>
      <c r="J15" s="6">
        <v>205</v>
      </c>
      <c r="K15" s="12">
        <f t="shared" si="0"/>
        <v>247.6</v>
      </c>
      <c r="N15" s="132"/>
      <c r="O15" s="132"/>
      <c r="P15" s="132"/>
      <c r="Q15" s="132"/>
      <c r="R15" s="132"/>
      <c r="S15" s="132"/>
      <c r="T15" s="132"/>
      <c r="U15" s="132"/>
      <c r="V15" s="132"/>
      <c r="W15" s="132"/>
      <c r="X15" s="132"/>
    </row>
    <row r="16" spans="1:24" x14ac:dyDescent="0.2">
      <c r="A16" t="s">
        <v>50</v>
      </c>
      <c r="B16" s="11" t="s">
        <v>21</v>
      </c>
      <c r="C16" s="12">
        <v>211.33333333333334</v>
      </c>
      <c r="D16" s="12">
        <f t="shared" ref="D16:I16" si="1">D13+D14/3</f>
        <v>194.33333333333334</v>
      </c>
      <c r="E16" s="12">
        <f t="shared" si="1"/>
        <v>205.66666666666666</v>
      </c>
      <c r="F16" s="12">
        <f t="shared" si="1"/>
        <v>184</v>
      </c>
      <c r="G16" s="12">
        <f t="shared" si="1"/>
        <v>233.66666666666666</v>
      </c>
      <c r="H16" s="12">
        <f t="shared" si="1"/>
        <v>233.66666666666666</v>
      </c>
      <c r="I16" s="12">
        <f t="shared" si="1"/>
        <v>189</v>
      </c>
      <c r="J16" s="12">
        <f t="shared" ref="J16" si="2">J13+J14/3</f>
        <v>169.66666666666666</v>
      </c>
      <c r="K16" s="12">
        <f t="shared" si="0"/>
        <v>201.99999999999997</v>
      </c>
    </row>
    <row r="17" spans="1:24" x14ac:dyDescent="0.2">
      <c r="A17" t="s">
        <v>50</v>
      </c>
      <c r="B17" s="8" t="s">
        <v>25</v>
      </c>
      <c r="N17" s="132" t="s">
        <v>138</v>
      </c>
      <c r="O17" s="132"/>
      <c r="P17" s="132"/>
      <c r="Q17" s="132"/>
      <c r="R17" s="132"/>
      <c r="S17" s="132"/>
      <c r="T17" s="132"/>
      <c r="U17" s="132"/>
      <c r="V17" s="132"/>
      <c r="W17" s="132"/>
      <c r="X17" s="132"/>
    </row>
    <row r="18" spans="1:24" x14ac:dyDescent="0.2">
      <c r="A18" t="s">
        <v>50</v>
      </c>
      <c r="N18" s="132"/>
      <c r="O18" s="132"/>
      <c r="P18" s="132"/>
      <c r="Q18" s="132"/>
      <c r="R18" s="132"/>
      <c r="S18" s="132"/>
      <c r="T18" s="132"/>
      <c r="U18" s="132"/>
      <c r="V18" s="132"/>
      <c r="W18" s="132"/>
      <c r="X18" s="132"/>
    </row>
    <row r="19" spans="1:24" x14ac:dyDescent="0.2">
      <c r="A19" t="s">
        <v>50</v>
      </c>
      <c r="N19" s="132"/>
      <c r="O19" s="132"/>
      <c r="P19" s="132"/>
      <c r="Q19" s="132"/>
      <c r="R19" s="132"/>
      <c r="S19" s="132"/>
      <c r="T19" s="132"/>
      <c r="U19" s="132"/>
      <c r="V19" s="132"/>
      <c r="W19" s="132"/>
      <c r="X19" s="132"/>
    </row>
    <row r="20" spans="1:24" x14ac:dyDescent="0.2">
      <c r="A20" t="s">
        <v>50</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t="s">
        <v>50</v>
      </c>
      <c r="B21" s="6" t="s">
        <v>2</v>
      </c>
      <c r="C21" s="6"/>
      <c r="D21" s="6"/>
      <c r="E21" s="6"/>
      <c r="F21" s="6"/>
      <c r="G21" s="6"/>
      <c r="H21" s="6"/>
      <c r="I21" s="6"/>
      <c r="J21" s="6"/>
      <c r="K21" s="12"/>
    </row>
    <row r="22" spans="1:24" x14ac:dyDescent="0.2">
      <c r="A22" t="s">
        <v>50</v>
      </c>
      <c r="B22" s="6" t="s">
        <v>3</v>
      </c>
      <c r="C22" s="6"/>
      <c r="D22" s="6"/>
      <c r="E22" s="6"/>
      <c r="F22" s="6"/>
      <c r="G22" s="6"/>
      <c r="H22" s="6"/>
      <c r="I22" s="6"/>
      <c r="J22" s="6"/>
      <c r="K22" s="12"/>
    </row>
    <row r="23" spans="1:24" x14ac:dyDescent="0.2">
      <c r="A23" t="s">
        <v>50</v>
      </c>
      <c r="B23" s="6" t="s">
        <v>4</v>
      </c>
      <c r="C23" s="6"/>
      <c r="D23" s="6"/>
      <c r="E23" s="6"/>
      <c r="F23" s="6"/>
      <c r="G23" s="6"/>
      <c r="H23" s="6"/>
      <c r="I23" s="6"/>
      <c r="J23" s="6"/>
      <c r="K23" s="12"/>
    </row>
    <row r="24" spans="1:24" x14ac:dyDescent="0.2">
      <c r="A24" t="s">
        <v>50</v>
      </c>
      <c r="B24" s="6" t="s">
        <v>5</v>
      </c>
      <c r="C24" s="6"/>
      <c r="D24" s="6"/>
      <c r="E24" s="6"/>
      <c r="F24" s="6"/>
      <c r="G24" s="6"/>
      <c r="H24" s="6"/>
      <c r="I24" s="6"/>
      <c r="J24" s="6"/>
      <c r="K24" s="12"/>
    </row>
    <row r="25" spans="1:24" x14ac:dyDescent="0.2">
      <c r="A25" t="s">
        <v>50</v>
      </c>
      <c r="B25" s="11" t="s">
        <v>21</v>
      </c>
      <c r="C25" s="6"/>
      <c r="D25" s="12"/>
      <c r="E25" s="6"/>
      <c r="F25" s="6"/>
      <c r="G25" s="6"/>
      <c r="H25" s="6"/>
      <c r="I25" s="6"/>
      <c r="J25" s="6"/>
      <c r="K25" s="12"/>
    </row>
    <row r="26" spans="1:24" x14ac:dyDescent="0.2">
      <c r="A26" t="s">
        <v>50</v>
      </c>
      <c r="B26" s="8" t="s">
        <v>25</v>
      </c>
      <c r="C26" s="10"/>
      <c r="D26" s="10"/>
      <c r="E26" s="10"/>
      <c r="F26" s="10"/>
      <c r="G26" s="10"/>
      <c r="H26" s="10"/>
      <c r="I26" s="10"/>
      <c r="J26" s="10"/>
      <c r="K26" s="10"/>
    </row>
    <row r="27" spans="1:24" ht="13.5" x14ac:dyDescent="0.25">
      <c r="A27" t="s">
        <v>50</v>
      </c>
      <c r="B27" s="93" t="s">
        <v>95</v>
      </c>
    </row>
    <row r="28" spans="1:24" x14ac:dyDescent="0.2">
      <c r="A28" t="s">
        <v>50</v>
      </c>
    </row>
    <row r="29" spans="1:24" ht="12.75" customHeight="1" x14ac:dyDescent="0.2">
      <c r="A29" t="s">
        <v>50</v>
      </c>
      <c r="B29" s="2" t="s">
        <v>18</v>
      </c>
      <c r="N29" s="128" t="s">
        <v>103</v>
      </c>
      <c r="O29" s="128"/>
      <c r="P29" s="128"/>
      <c r="Q29" s="128"/>
      <c r="R29" s="128"/>
      <c r="S29" s="128"/>
      <c r="T29" s="128"/>
      <c r="U29" s="128"/>
      <c r="V29" s="128"/>
      <c r="W29" s="128"/>
      <c r="X29" s="128"/>
    </row>
    <row r="30" spans="1:24" x14ac:dyDescent="0.2">
      <c r="A30" t="s">
        <v>50</v>
      </c>
      <c r="N30" s="128"/>
      <c r="O30" s="128"/>
      <c r="P30" s="128"/>
      <c r="Q30" s="128"/>
      <c r="R30" s="128"/>
      <c r="S30" s="128"/>
      <c r="T30" s="128"/>
      <c r="U30" s="128"/>
      <c r="V30" s="128"/>
      <c r="W30" s="128"/>
      <c r="X30" s="128"/>
    </row>
    <row r="31" spans="1:24" x14ac:dyDescent="0.2">
      <c r="A31" t="s">
        <v>50</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50</v>
      </c>
      <c r="B32" s="21" t="s">
        <v>1</v>
      </c>
      <c r="C32" s="6">
        <v>21</v>
      </c>
      <c r="D32" s="6">
        <v>21</v>
      </c>
      <c r="E32" s="6">
        <v>19</v>
      </c>
      <c r="F32" s="6">
        <v>28</v>
      </c>
      <c r="G32" s="6">
        <v>15</v>
      </c>
      <c r="H32" s="6">
        <v>28</v>
      </c>
      <c r="I32" s="6">
        <v>21</v>
      </c>
      <c r="J32" s="6">
        <v>21</v>
      </c>
      <c r="K32" s="12">
        <f t="shared" ref="K32" si="3">AVERAGE(F32:J32)</f>
        <v>22.6</v>
      </c>
    </row>
    <row r="33" spans="1:14" x14ac:dyDescent="0.2">
      <c r="A33" t="s">
        <v>50</v>
      </c>
      <c r="B33" s="21" t="s">
        <v>11</v>
      </c>
      <c r="C33" s="6"/>
      <c r="D33" s="6"/>
      <c r="E33" s="6"/>
      <c r="F33" s="6"/>
      <c r="G33" s="6"/>
      <c r="H33" s="6"/>
      <c r="I33" s="6"/>
      <c r="J33" s="6"/>
      <c r="K33" s="12"/>
    </row>
    <row r="34" spans="1:14" ht="12.75" customHeight="1" x14ac:dyDescent="0.25">
      <c r="A34" t="s">
        <v>50</v>
      </c>
      <c r="B34" s="93"/>
      <c r="K34" s="111"/>
    </row>
    <row r="35" spans="1:14" x14ac:dyDescent="0.2">
      <c r="A35" t="s">
        <v>50</v>
      </c>
    </row>
    <row r="36" spans="1:14" x14ac:dyDescent="0.2">
      <c r="A36" t="s">
        <v>50</v>
      </c>
      <c r="B36" s="2" t="s">
        <v>19</v>
      </c>
    </row>
    <row r="37" spans="1:14" x14ac:dyDescent="0.2">
      <c r="A37" t="s">
        <v>50</v>
      </c>
    </row>
    <row r="38" spans="1:14" x14ac:dyDescent="0.2">
      <c r="A38" t="s">
        <v>50</v>
      </c>
      <c r="C38" s="5" t="s">
        <v>67</v>
      </c>
      <c r="D38" s="5" t="s">
        <v>68</v>
      </c>
      <c r="E38" s="5" t="s">
        <v>82</v>
      </c>
      <c r="F38" s="5" t="s">
        <v>85</v>
      </c>
      <c r="G38" s="5" t="s">
        <v>89</v>
      </c>
      <c r="H38" s="5" t="s">
        <v>92</v>
      </c>
      <c r="I38" s="5" t="s">
        <v>93</v>
      </c>
      <c r="J38" s="99" t="s">
        <v>140</v>
      </c>
      <c r="K38" s="4" t="s">
        <v>94</v>
      </c>
    </row>
    <row r="39" spans="1:14" x14ac:dyDescent="0.2">
      <c r="A39" t="s">
        <v>50</v>
      </c>
      <c r="B39" s="21" t="s">
        <v>1</v>
      </c>
      <c r="C39" s="12">
        <v>14.19047619047619</v>
      </c>
      <c r="D39" s="12">
        <f t="shared" ref="D39:J39" si="4">D15/D32</f>
        <v>13.571428571428571</v>
      </c>
      <c r="E39" s="12">
        <f t="shared" si="4"/>
        <v>15.210526315789474</v>
      </c>
      <c r="F39" s="12">
        <f t="shared" si="4"/>
        <v>9.5</v>
      </c>
      <c r="G39" s="12">
        <f t="shared" si="4"/>
        <v>18.066666666666666</v>
      </c>
      <c r="H39" s="12">
        <f t="shared" si="4"/>
        <v>9.5357142857142865</v>
      </c>
      <c r="I39" s="12">
        <f t="shared" si="4"/>
        <v>10.904761904761905</v>
      </c>
      <c r="J39" s="12">
        <f t="shared" si="4"/>
        <v>9.7619047619047628</v>
      </c>
      <c r="K39" s="12">
        <f t="shared" ref="K39" si="5">AVERAGE(F39:J39)</f>
        <v>11.553809523809525</v>
      </c>
    </row>
    <row r="40" spans="1:14" x14ac:dyDescent="0.2">
      <c r="A40" t="s">
        <v>50</v>
      </c>
      <c r="B40" s="21" t="s">
        <v>11</v>
      </c>
      <c r="C40" s="12"/>
      <c r="D40" s="12"/>
      <c r="E40" s="6"/>
      <c r="F40" s="6"/>
      <c r="G40" s="6"/>
      <c r="H40" s="6"/>
      <c r="I40" s="6"/>
      <c r="J40" s="6"/>
      <c r="K40" s="12"/>
    </row>
    <row r="41" spans="1:14" x14ac:dyDescent="0.2">
      <c r="A41" t="s">
        <v>50</v>
      </c>
      <c r="B41" s="10"/>
      <c r="C41" s="10"/>
      <c r="D41" s="10"/>
      <c r="E41" s="10"/>
      <c r="F41" s="10"/>
      <c r="G41" s="10"/>
      <c r="H41" s="10"/>
      <c r="I41" s="10"/>
      <c r="J41" s="10"/>
      <c r="K41" s="10"/>
    </row>
    <row r="42" spans="1:14" x14ac:dyDescent="0.2">
      <c r="A42" t="s">
        <v>50</v>
      </c>
    </row>
    <row r="43" spans="1:14" x14ac:dyDescent="0.2">
      <c r="A43" t="s">
        <v>50</v>
      </c>
      <c r="B43" s="2" t="s">
        <v>7</v>
      </c>
      <c r="N43" s="114" t="s">
        <v>120</v>
      </c>
    </row>
    <row r="44" spans="1:14" x14ac:dyDescent="0.2">
      <c r="A44" t="s">
        <v>50</v>
      </c>
    </row>
    <row r="45" spans="1:14" x14ac:dyDescent="0.2">
      <c r="A45" t="s">
        <v>50</v>
      </c>
      <c r="B45" s="7"/>
      <c r="C45" s="5" t="s">
        <v>67</v>
      </c>
      <c r="D45" s="5" t="s">
        <v>68</v>
      </c>
      <c r="E45" s="5" t="s">
        <v>82</v>
      </c>
      <c r="F45" s="5" t="s">
        <v>85</v>
      </c>
      <c r="G45" s="5" t="s">
        <v>89</v>
      </c>
      <c r="H45" s="5" t="s">
        <v>92</v>
      </c>
      <c r="I45" s="5" t="s">
        <v>93</v>
      </c>
      <c r="J45" s="99" t="s">
        <v>140</v>
      </c>
      <c r="K45" s="4" t="s">
        <v>94</v>
      </c>
    </row>
    <row r="46" spans="1:14" x14ac:dyDescent="0.2">
      <c r="A46" t="s">
        <v>50</v>
      </c>
      <c r="B46" s="6" t="s">
        <v>20</v>
      </c>
      <c r="C46" s="73">
        <v>7736</v>
      </c>
      <c r="D46" s="73">
        <v>7871</v>
      </c>
      <c r="E46" s="73">
        <v>8696</v>
      </c>
      <c r="F46" s="73">
        <v>7715</v>
      </c>
      <c r="G46" s="73">
        <v>8307</v>
      </c>
      <c r="H46" s="73">
        <v>8336</v>
      </c>
      <c r="I46" s="73">
        <v>8860</v>
      </c>
      <c r="J46" s="102">
        <v>9829</v>
      </c>
      <c r="K46" s="124">
        <f t="shared" ref="K46:K48" si="6">AVERAGE(F46:J46)</f>
        <v>8609.4</v>
      </c>
    </row>
    <row r="47" spans="1:14" x14ac:dyDescent="0.2">
      <c r="A47" t="s">
        <v>50</v>
      </c>
      <c r="B47" s="6" t="s">
        <v>11</v>
      </c>
      <c r="C47" s="73">
        <v>3</v>
      </c>
      <c r="D47" s="73"/>
      <c r="E47" s="73"/>
      <c r="F47" s="73"/>
      <c r="G47" s="73">
        <v>9</v>
      </c>
      <c r="H47" s="73"/>
      <c r="I47" s="73">
        <v>31</v>
      </c>
      <c r="J47" s="102"/>
      <c r="K47" s="124">
        <f t="shared" si="6"/>
        <v>20</v>
      </c>
    </row>
    <row r="48" spans="1:14" x14ac:dyDescent="0.2">
      <c r="A48" t="s">
        <v>50</v>
      </c>
      <c r="B48" s="6" t="s">
        <v>5</v>
      </c>
      <c r="C48" s="73">
        <v>7739</v>
      </c>
      <c r="D48" s="73">
        <f>SUM(D46:D47)</f>
        <v>7871</v>
      </c>
      <c r="E48" s="73">
        <v>8696</v>
      </c>
      <c r="F48" s="73">
        <f>SUM(F46:F47)</f>
        <v>7715</v>
      </c>
      <c r="G48" s="73">
        <v>8316</v>
      </c>
      <c r="H48" s="73">
        <v>8336</v>
      </c>
      <c r="I48" s="73">
        <v>8891</v>
      </c>
      <c r="J48" s="102">
        <v>9829</v>
      </c>
      <c r="K48" s="124">
        <f t="shared" si="6"/>
        <v>8617.4</v>
      </c>
    </row>
    <row r="49" spans="1:24" x14ac:dyDescent="0.2">
      <c r="A49" t="s">
        <v>50</v>
      </c>
    </row>
    <row r="50" spans="1:24" x14ac:dyDescent="0.2">
      <c r="A50" t="s">
        <v>50</v>
      </c>
    </row>
    <row r="51" spans="1:24" x14ac:dyDescent="0.2">
      <c r="A51" t="s">
        <v>50</v>
      </c>
      <c r="B51" s="2" t="s">
        <v>8</v>
      </c>
    </row>
    <row r="52" spans="1:24" x14ac:dyDescent="0.2">
      <c r="A52" t="s">
        <v>50</v>
      </c>
    </row>
    <row r="53" spans="1:24" x14ac:dyDescent="0.2">
      <c r="A53" t="s">
        <v>50</v>
      </c>
      <c r="B53" s="7"/>
      <c r="C53" s="5" t="s">
        <v>67</v>
      </c>
      <c r="D53" s="5" t="s">
        <v>68</v>
      </c>
      <c r="E53" s="5" t="s">
        <v>82</v>
      </c>
      <c r="F53" s="5" t="s">
        <v>85</v>
      </c>
      <c r="G53" s="5" t="s">
        <v>89</v>
      </c>
      <c r="H53" s="5" t="s">
        <v>92</v>
      </c>
      <c r="I53" s="5" t="s">
        <v>93</v>
      </c>
      <c r="J53" s="99" t="s">
        <v>140</v>
      </c>
      <c r="K53" s="4" t="s">
        <v>94</v>
      </c>
    </row>
    <row r="54" spans="1:24" x14ac:dyDescent="0.2">
      <c r="A54" t="s">
        <v>50</v>
      </c>
      <c r="B54" s="6" t="s">
        <v>9</v>
      </c>
      <c r="C54" s="6">
        <v>18</v>
      </c>
      <c r="D54" s="6">
        <v>14</v>
      </c>
      <c r="E54" s="6">
        <v>17</v>
      </c>
      <c r="F54" s="6">
        <v>21</v>
      </c>
      <c r="G54" s="6">
        <v>22</v>
      </c>
      <c r="H54" s="6">
        <v>22</v>
      </c>
      <c r="I54" s="6">
        <v>25</v>
      </c>
      <c r="J54" s="6">
        <v>21</v>
      </c>
      <c r="K54" s="12">
        <f t="shared" ref="K54:K56" si="7">AVERAGE(F54:J54)</f>
        <v>22.2</v>
      </c>
    </row>
    <row r="55" spans="1:24" x14ac:dyDescent="0.2">
      <c r="A55" t="s">
        <v>50</v>
      </c>
      <c r="B55" s="6" t="s">
        <v>10</v>
      </c>
      <c r="C55" s="6">
        <v>18</v>
      </c>
      <c r="D55" s="6">
        <v>18</v>
      </c>
      <c r="E55" s="6">
        <v>20</v>
      </c>
      <c r="F55" s="6">
        <v>15</v>
      </c>
      <c r="G55" s="6">
        <v>17</v>
      </c>
      <c r="H55" s="6">
        <v>17</v>
      </c>
      <c r="I55" s="6">
        <v>18</v>
      </c>
      <c r="J55" s="6">
        <v>15</v>
      </c>
      <c r="K55" s="12">
        <f t="shared" si="7"/>
        <v>16.399999999999999</v>
      </c>
    </row>
    <row r="56" spans="1:24" x14ac:dyDescent="0.2">
      <c r="A56" t="s">
        <v>50</v>
      </c>
      <c r="B56" s="6" t="s">
        <v>11</v>
      </c>
      <c r="C56" s="27"/>
      <c r="D56" s="27"/>
      <c r="E56" s="27"/>
      <c r="F56" s="27"/>
      <c r="G56" s="27"/>
      <c r="H56" s="27"/>
      <c r="I56" s="27">
        <v>10</v>
      </c>
      <c r="J56" s="27"/>
      <c r="K56" s="12">
        <f t="shared" si="7"/>
        <v>10</v>
      </c>
    </row>
    <row r="57" spans="1:24" x14ac:dyDescent="0.2">
      <c r="A57" t="s">
        <v>50</v>
      </c>
      <c r="B57" s="16" t="s">
        <v>22</v>
      </c>
    </row>
    <row r="58" spans="1:24" x14ac:dyDescent="0.2">
      <c r="A58" t="s">
        <v>50</v>
      </c>
    </row>
    <row r="59" spans="1:24" x14ac:dyDescent="0.2">
      <c r="A59" t="s">
        <v>50</v>
      </c>
    </row>
    <row r="60" spans="1:24" x14ac:dyDescent="0.2">
      <c r="A60" t="s">
        <v>50</v>
      </c>
      <c r="B60" s="2" t="s">
        <v>24</v>
      </c>
      <c r="D60" s="78" t="s">
        <v>90</v>
      </c>
      <c r="N60" s="128" t="s">
        <v>101</v>
      </c>
      <c r="O60" s="128"/>
      <c r="P60" s="128"/>
      <c r="Q60" s="128"/>
      <c r="R60" s="128"/>
      <c r="S60" s="128"/>
      <c r="T60" s="128"/>
      <c r="U60" s="128"/>
      <c r="V60" s="128"/>
      <c r="W60" s="128"/>
      <c r="X60" s="128"/>
    </row>
    <row r="61" spans="1:24" x14ac:dyDescent="0.2">
      <c r="A61" t="s">
        <v>50</v>
      </c>
      <c r="B61" s="104" t="s">
        <v>100</v>
      </c>
      <c r="N61" s="128"/>
      <c r="O61" s="128"/>
      <c r="P61" s="128"/>
      <c r="Q61" s="128"/>
      <c r="R61" s="128"/>
      <c r="S61" s="128"/>
      <c r="T61" s="128"/>
      <c r="U61" s="128"/>
      <c r="V61" s="128"/>
      <c r="W61" s="128"/>
      <c r="X61" s="128"/>
    </row>
    <row r="62" spans="1:24" x14ac:dyDescent="0.2">
      <c r="A62" t="s">
        <v>50</v>
      </c>
      <c r="B62" s="7"/>
      <c r="C62" s="5" t="s">
        <v>67</v>
      </c>
      <c r="D62" s="5" t="s">
        <v>68</v>
      </c>
      <c r="E62" s="5" t="s">
        <v>82</v>
      </c>
      <c r="F62" s="5" t="s">
        <v>85</v>
      </c>
      <c r="G62" s="5" t="s">
        <v>89</v>
      </c>
      <c r="H62" s="5" t="s">
        <v>92</v>
      </c>
      <c r="I62" s="5" t="s">
        <v>93</v>
      </c>
      <c r="J62" s="99" t="s">
        <v>140</v>
      </c>
      <c r="K62" s="4" t="s">
        <v>94</v>
      </c>
    </row>
    <row r="63" spans="1:24" x14ac:dyDescent="0.2">
      <c r="A63" t="s">
        <v>50</v>
      </c>
      <c r="B63" s="6" t="s">
        <v>3</v>
      </c>
      <c r="C63" s="17">
        <v>11</v>
      </c>
      <c r="D63" s="17">
        <v>11</v>
      </c>
      <c r="E63" s="17">
        <v>11</v>
      </c>
      <c r="F63" s="17">
        <v>11</v>
      </c>
      <c r="G63" s="17">
        <v>11</v>
      </c>
      <c r="H63" s="17">
        <v>11</v>
      </c>
      <c r="I63" s="17">
        <v>13</v>
      </c>
      <c r="J63" s="17">
        <v>12</v>
      </c>
      <c r="K63" s="12">
        <f t="shared" ref="K63:K66" si="8">AVERAGE(F63:J63)</f>
        <v>11.6</v>
      </c>
      <c r="N63" s="132" t="s">
        <v>139</v>
      </c>
      <c r="O63" s="132"/>
      <c r="P63" s="132"/>
      <c r="Q63" s="132"/>
      <c r="R63" s="132"/>
      <c r="S63" s="132"/>
      <c r="T63" s="132"/>
      <c r="U63" s="132"/>
      <c r="V63" s="132"/>
      <c r="W63" s="132"/>
      <c r="X63" s="132"/>
    </row>
    <row r="64" spans="1:24" x14ac:dyDescent="0.2">
      <c r="A64" t="s">
        <v>50</v>
      </c>
      <c r="B64" s="6" t="s">
        <v>4</v>
      </c>
      <c r="C64" s="17">
        <v>4</v>
      </c>
      <c r="D64" s="17">
        <v>5</v>
      </c>
      <c r="E64" s="17">
        <v>4</v>
      </c>
      <c r="F64" s="17">
        <v>3</v>
      </c>
      <c r="G64" s="17">
        <v>2</v>
      </c>
      <c r="H64" s="17">
        <v>3</v>
      </c>
      <c r="I64" s="17">
        <v>2</v>
      </c>
      <c r="J64" s="17">
        <v>1</v>
      </c>
      <c r="K64" s="12">
        <f t="shared" si="8"/>
        <v>2.2000000000000002</v>
      </c>
      <c r="N64" s="132"/>
      <c r="O64" s="132"/>
      <c r="P64" s="132"/>
      <c r="Q64" s="132"/>
      <c r="R64" s="132"/>
      <c r="S64" s="132"/>
      <c r="T64" s="132"/>
      <c r="U64" s="132"/>
      <c r="V64" s="132"/>
      <c r="W64" s="132"/>
      <c r="X64" s="132"/>
    </row>
    <row r="65" spans="1:24" x14ac:dyDescent="0.2">
      <c r="A65" t="s">
        <v>50</v>
      </c>
      <c r="B65" s="6" t="s">
        <v>5</v>
      </c>
      <c r="C65" s="6">
        <v>15</v>
      </c>
      <c r="D65" s="6">
        <f>SUM(D63:D64)</f>
        <v>16</v>
      </c>
      <c r="E65" s="6">
        <f>SUM(E63:E64)</f>
        <v>15</v>
      </c>
      <c r="F65" s="6">
        <f>SUM(F63:F64)</f>
        <v>14</v>
      </c>
      <c r="G65" s="6">
        <f>SUM(G63:G64)</f>
        <v>13</v>
      </c>
      <c r="H65" s="6">
        <v>14</v>
      </c>
      <c r="I65" s="6">
        <v>15</v>
      </c>
      <c r="J65" s="6">
        <v>13</v>
      </c>
      <c r="K65" s="12">
        <f t="shared" si="8"/>
        <v>13.8</v>
      </c>
      <c r="N65" s="132"/>
      <c r="O65" s="132"/>
      <c r="P65" s="132"/>
      <c r="Q65" s="132"/>
      <c r="R65" s="132"/>
      <c r="S65" s="132"/>
      <c r="T65" s="132"/>
      <c r="U65" s="132"/>
      <c r="V65" s="132"/>
      <c r="W65" s="132"/>
      <c r="X65" s="132"/>
    </row>
    <row r="66" spans="1:24" x14ac:dyDescent="0.2">
      <c r="A66" t="s">
        <v>50</v>
      </c>
      <c r="B66" s="11" t="s">
        <v>23</v>
      </c>
      <c r="C66" s="12">
        <v>12.333333333333334</v>
      </c>
      <c r="D66" s="12">
        <f t="shared" ref="D66:I66" si="9">D63+D64/3</f>
        <v>12.666666666666666</v>
      </c>
      <c r="E66" s="12">
        <f t="shared" si="9"/>
        <v>12.333333333333334</v>
      </c>
      <c r="F66" s="12">
        <f t="shared" si="9"/>
        <v>12</v>
      </c>
      <c r="G66" s="12">
        <f t="shared" si="9"/>
        <v>11.666666666666666</v>
      </c>
      <c r="H66" s="12">
        <f t="shared" si="9"/>
        <v>12</v>
      </c>
      <c r="I66" s="12">
        <f t="shared" si="9"/>
        <v>13.666666666666666</v>
      </c>
      <c r="J66" s="12">
        <f t="shared" ref="J66" si="10">J63+J64/3</f>
        <v>12.333333333333334</v>
      </c>
      <c r="K66" s="12">
        <f t="shared" si="8"/>
        <v>12.333333333333332</v>
      </c>
      <c r="N66" s="132"/>
      <c r="O66" s="132"/>
      <c r="P66" s="132"/>
      <c r="Q66" s="132"/>
      <c r="R66" s="132"/>
      <c r="S66" s="132"/>
      <c r="T66" s="132"/>
      <c r="U66" s="132"/>
      <c r="V66" s="132"/>
      <c r="W66" s="132"/>
      <c r="X66" s="132"/>
    </row>
    <row r="67" spans="1:24" x14ac:dyDescent="0.2">
      <c r="A67" t="s">
        <v>50</v>
      </c>
      <c r="B67" s="8" t="s">
        <v>26</v>
      </c>
    </row>
    <row r="68" spans="1:24" x14ac:dyDescent="0.2">
      <c r="A68" t="s">
        <v>50</v>
      </c>
    </row>
    <row r="69" spans="1:24" x14ac:dyDescent="0.2">
      <c r="A69" t="s">
        <v>50</v>
      </c>
    </row>
    <row r="70" spans="1:24" x14ac:dyDescent="0.2">
      <c r="A70" t="s">
        <v>50</v>
      </c>
      <c r="B70" s="2" t="s">
        <v>27</v>
      </c>
    </row>
    <row r="71" spans="1:24" x14ac:dyDescent="0.2">
      <c r="A71" t="s">
        <v>50</v>
      </c>
      <c r="B71" s="2"/>
    </row>
    <row r="72" spans="1:24" x14ac:dyDescent="0.2">
      <c r="A72" t="s">
        <v>50</v>
      </c>
      <c r="C72" s="5" t="s">
        <v>67</v>
      </c>
      <c r="D72" s="5" t="s">
        <v>68</v>
      </c>
      <c r="E72" s="5" t="s">
        <v>82</v>
      </c>
      <c r="F72" s="5" t="s">
        <v>85</v>
      </c>
      <c r="G72" s="5" t="s">
        <v>89</v>
      </c>
      <c r="H72" s="5" t="s">
        <v>92</v>
      </c>
      <c r="I72" s="5" t="s">
        <v>93</v>
      </c>
      <c r="J72" s="99" t="s">
        <v>140</v>
      </c>
      <c r="K72" s="4" t="s">
        <v>94</v>
      </c>
    </row>
    <row r="73" spans="1:24" x14ac:dyDescent="0.2">
      <c r="A73" t="s">
        <v>50</v>
      </c>
      <c r="B73" s="6" t="s">
        <v>6</v>
      </c>
      <c r="C73" s="12">
        <v>17.135135135135133</v>
      </c>
      <c r="D73" s="12">
        <f t="shared" ref="D73:E73" si="11">D16/D66</f>
        <v>15.342105263157896</v>
      </c>
      <c r="E73" s="12">
        <f t="shared" si="11"/>
        <v>16.675675675675674</v>
      </c>
      <c r="F73" s="12">
        <f>(F16+F25)/F66</f>
        <v>15.333333333333334</v>
      </c>
      <c r="G73" s="12">
        <f t="shared" ref="G73:J73" si="12">(G16+G25)/G66</f>
        <v>20.028571428571428</v>
      </c>
      <c r="H73" s="12">
        <f t="shared" si="12"/>
        <v>19.472222222222221</v>
      </c>
      <c r="I73" s="12">
        <f t="shared" si="12"/>
        <v>13.829268292682928</v>
      </c>
      <c r="J73" s="12">
        <f t="shared" si="12"/>
        <v>13.756756756756756</v>
      </c>
      <c r="K73" s="12">
        <f t="shared" ref="K73" si="13">AVERAGE(F73:J73)</f>
        <v>16.484030406713334</v>
      </c>
    </row>
    <row r="74" spans="1:24" x14ac:dyDescent="0.2">
      <c r="A74" t="s">
        <v>50</v>
      </c>
      <c r="C74" s="10"/>
      <c r="D74" s="10"/>
      <c r="E74" s="10"/>
      <c r="F74" s="10"/>
      <c r="G74" s="10"/>
      <c r="H74" s="10"/>
      <c r="I74" s="10"/>
      <c r="J74" s="10"/>
      <c r="K74" s="10"/>
    </row>
    <row r="75" spans="1:24" x14ac:dyDescent="0.2">
      <c r="A75" t="s">
        <v>50</v>
      </c>
    </row>
    <row r="76" spans="1:24" x14ac:dyDescent="0.2">
      <c r="A76" t="s">
        <v>50</v>
      </c>
      <c r="B76" s="2" t="s">
        <v>14</v>
      </c>
    </row>
    <row r="77" spans="1:24" x14ac:dyDescent="0.2">
      <c r="A77" t="s">
        <v>50</v>
      </c>
      <c r="B77" s="2"/>
    </row>
    <row r="78" spans="1:24" x14ac:dyDescent="0.2">
      <c r="A78" t="s">
        <v>50</v>
      </c>
      <c r="C78" s="5" t="s">
        <v>67</v>
      </c>
      <c r="D78" s="5" t="s">
        <v>68</v>
      </c>
      <c r="E78" s="5" t="s">
        <v>82</v>
      </c>
      <c r="F78" s="5" t="s">
        <v>85</v>
      </c>
      <c r="G78" s="5" t="s">
        <v>85</v>
      </c>
      <c r="H78" s="5" t="s">
        <v>92</v>
      </c>
      <c r="I78" s="5" t="s">
        <v>93</v>
      </c>
      <c r="J78" s="99" t="s">
        <v>140</v>
      </c>
      <c r="K78" s="4" t="s">
        <v>94</v>
      </c>
    </row>
    <row r="79" spans="1:24" x14ac:dyDescent="0.2">
      <c r="A79" t="s">
        <v>50</v>
      </c>
      <c r="B79" s="6" t="s">
        <v>12</v>
      </c>
      <c r="C79" s="12">
        <v>627.48648648648646</v>
      </c>
      <c r="D79" s="12">
        <f t="shared" ref="D79:I79" si="14">D48/D66</f>
        <v>621.39473684210532</v>
      </c>
      <c r="E79" s="12">
        <f t="shared" si="14"/>
        <v>705.08108108108104</v>
      </c>
      <c r="F79" s="12">
        <f t="shared" si="14"/>
        <v>642.91666666666663</v>
      </c>
      <c r="G79" s="12">
        <f t="shared" si="14"/>
        <v>712.80000000000007</v>
      </c>
      <c r="H79" s="12">
        <f t="shared" si="14"/>
        <v>694.66666666666663</v>
      </c>
      <c r="I79" s="12">
        <f t="shared" si="14"/>
        <v>650.56097560975616</v>
      </c>
      <c r="J79" s="12">
        <f t="shared" ref="J79" si="15">J48/J66</f>
        <v>796.94594594594594</v>
      </c>
      <c r="K79" s="12">
        <f t="shared" ref="K79" si="16">AVERAGE(F79:J79)</f>
        <v>699.57805097780704</v>
      </c>
    </row>
    <row r="80" spans="1:24" x14ac:dyDescent="0.2">
      <c r="A80" t="s">
        <v>50</v>
      </c>
      <c r="C80" s="10"/>
      <c r="D80" s="10"/>
      <c r="E80" s="10"/>
      <c r="F80" s="10"/>
      <c r="G80" s="10"/>
      <c r="H80" s="5"/>
      <c r="I80" s="5"/>
      <c r="J80" s="99"/>
      <c r="K80" s="10"/>
    </row>
    <row r="81" spans="1:10" x14ac:dyDescent="0.2">
      <c r="A81" t="s">
        <v>50</v>
      </c>
      <c r="H81" s="5"/>
      <c r="I81" s="5"/>
      <c r="J81" s="99"/>
    </row>
  </sheetData>
  <mergeCells count="6">
    <mergeCell ref="N9:X10"/>
    <mergeCell ref="N12:X15"/>
    <mergeCell ref="N60:X61"/>
    <mergeCell ref="N29:X31"/>
    <mergeCell ref="N63:X66"/>
    <mergeCell ref="N17:X20"/>
  </mergeCells>
  <phoneticPr fontId="11" type="noConversion"/>
  <pageMargins left="0.8" right="0.25" top="0.5" bottom="0.5"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M56" sqref="M56"/>
    </sheetView>
  </sheetViews>
  <sheetFormatPr defaultRowHeight="12.75" x14ac:dyDescent="0.2"/>
  <cols>
    <col min="1" max="1" width="16.42578125" style="111" hidden="1" customWidth="1"/>
    <col min="2" max="2" width="18.7109375" style="111" customWidth="1"/>
    <col min="3" max="5" width="12.7109375" style="111" hidden="1" customWidth="1"/>
    <col min="6" max="11" width="12.7109375" style="111" customWidth="1"/>
    <col min="12" max="16384" width="9.140625" style="111"/>
  </cols>
  <sheetData>
    <row r="1" spans="1:24" x14ac:dyDescent="0.2">
      <c r="A1" s="111" t="s">
        <v>51</v>
      </c>
      <c r="B1" s="113" t="s">
        <v>0</v>
      </c>
      <c r="C1" s="113"/>
      <c r="D1" s="113"/>
      <c r="E1" s="113"/>
      <c r="F1" s="88"/>
      <c r="G1" s="88"/>
      <c r="H1" s="88"/>
      <c r="I1" s="88"/>
      <c r="J1" s="88"/>
      <c r="K1" s="20"/>
    </row>
    <row r="2" spans="1:24" x14ac:dyDescent="0.2">
      <c r="A2" s="111" t="s">
        <v>51</v>
      </c>
      <c r="B2" s="113" t="s">
        <v>91</v>
      </c>
      <c r="C2" s="113"/>
      <c r="D2" s="113"/>
      <c r="E2" s="113"/>
      <c r="F2" s="88"/>
      <c r="G2" s="88"/>
      <c r="H2" s="88"/>
      <c r="I2" s="88"/>
      <c r="J2" s="88"/>
      <c r="K2" s="20"/>
    </row>
    <row r="3" spans="1:24" x14ac:dyDescent="0.2">
      <c r="A3" s="111" t="s">
        <v>51</v>
      </c>
      <c r="K3" s="48"/>
    </row>
    <row r="4" spans="1:24" x14ac:dyDescent="0.2">
      <c r="A4" s="111" t="s">
        <v>51</v>
      </c>
      <c r="B4" s="113" t="s">
        <v>109</v>
      </c>
      <c r="C4" s="113"/>
      <c r="D4" s="113"/>
      <c r="E4" s="113"/>
      <c r="F4" s="88"/>
      <c r="G4" s="88"/>
      <c r="H4" s="88"/>
      <c r="I4" s="88"/>
      <c r="J4" s="88"/>
      <c r="K4" s="113"/>
    </row>
    <row r="5" spans="1:24" x14ac:dyDescent="0.2">
      <c r="A5" s="111" t="s">
        <v>51</v>
      </c>
      <c r="B5" s="88"/>
      <c r="C5" s="88"/>
      <c r="D5" s="88"/>
      <c r="E5" s="88"/>
      <c r="F5" s="88"/>
      <c r="H5" s="88"/>
      <c r="I5" s="88"/>
      <c r="J5" s="88"/>
      <c r="K5" s="87"/>
    </row>
    <row r="6" spans="1:24" ht="18" x14ac:dyDescent="0.25">
      <c r="A6" s="111" t="s">
        <v>51</v>
      </c>
      <c r="B6" s="9" t="s">
        <v>31</v>
      </c>
      <c r="C6" s="88"/>
      <c r="D6" s="75"/>
      <c r="F6" s="88"/>
      <c r="G6" s="88"/>
      <c r="H6" s="88"/>
      <c r="I6" s="88"/>
      <c r="J6" s="88"/>
      <c r="K6" s="39"/>
    </row>
    <row r="7" spans="1:24" x14ac:dyDescent="0.2">
      <c r="A7" s="111" t="s">
        <v>51</v>
      </c>
      <c r="B7" s="88"/>
      <c r="C7" s="88"/>
      <c r="D7" s="88"/>
      <c r="E7" s="88"/>
      <c r="F7" s="88"/>
      <c r="G7" s="88"/>
      <c r="H7" s="88"/>
      <c r="I7" s="88"/>
      <c r="J7" s="88"/>
      <c r="K7" s="88"/>
    </row>
    <row r="8" spans="1:24" x14ac:dyDescent="0.2">
      <c r="A8" s="111" t="s">
        <v>51</v>
      </c>
    </row>
    <row r="9" spans="1:24" x14ac:dyDescent="0.2">
      <c r="A9" s="111" t="s">
        <v>51</v>
      </c>
      <c r="B9" s="2" t="s">
        <v>16</v>
      </c>
      <c r="N9" s="131" t="s">
        <v>102</v>
      </c>
      <c r="O9" s="131"/>
      <c r="P9" s="131"/>
      <c r="Q9" s="131"/>
      <c r="R9" s="131"/>
      <c r="S9" s="131"/>
      <c r="T9" s="131"/>
      <c r="U9" s="131"/>
      <c r="V9" s="131"/>
      <c r="W9" s="131"/>
      <c r="X9" s="131"/>
    </row>
    <row r="10" spans="1:24" x14ac:dyDescent="0.2">
      <c r="A10" s="111" t="s">
        <v>51</v>
      </c>
      <c r="N10" s="131"/>
      <c r="O10" s="131"/>
      <c r="P10" s="131"/>
      <c r="Q10" s="131"/>
      <c r="R10" s="131"/>
      <c r="S10" s="131"/>
      <c r="T10" s="131"/>
      <c r="U10" s="131"/>
      <c r="V10" s="131"/>
      <c r="W10" s="131"/>
      <c r="X10" s="131"/>
    </row>
    <row r="11" spans="1:24" x14ac:dyDescent="0.2">
      <c r="A11" s="111" t="s">
        <v>51</v>
      </c>
      <c r="B11" s="3" t="s">
        <v>20</v>
      </c>
      <c r="C11" s="99" t="s">
        <v>67</v>
      </c>
      <c r="D11" s="99" t="s">
        <v>68</v>
      </c>
      <c r="E11" s="99" t="s">
        <v>82</v>
      </c>
      <c r="F11" s="99" t="s">
        <v>85</v>
      </c>
      <c r="G11" s="99" t="s">
        <v>89</v>
      </c>
      <c r="H11" s="99" t="s">
        <v>92</v>
      </c>
      <c r="I11" s="99" t="s">
        <v>93</v>
      </c>
      <c r="J11" s="99" t="s">
        <v>140</v>
      </c>
      <c r="K11" s="112" t="s">
        <v>94</v>
      </c>
    </row>
    <row r="12" spans="1:24" x14ac:dyDescent="0.2">
      <c r="A12" s="111" t="s">
        <v>51</v>
      </c>
      <c r="B12" s="6" t="s">
        <v>2</v>
      </c>
      <c r="C12" s="6"/>
      <c r="D12" s="6"/>
      <c r="E12" s="6"/>
      <c r="F12" s="6"/>
      <c r="G12" s="6"/>
      <c r="H12" s="6"/>
      <c r="I12" s="6"/>
      <c r="J12" s="6"/>
      <c r="K12" s="6"/>
      <c r="N12" s="132" t="s">
        <v>114</v>
      </c>
      <c r="O12" s="132"/>
      <c r="P12" s="132"/>
      <c r="Q12" s="132"/>
      <c r="R12" s="132"/>
      <c r="S12" s="132"/>
      <c r="T12" s="132"/>
      <c r="U12" s="132"/>
      <c r="V12" s="132"/>
      <c r="W12" s="132"/>
      <c r="X12" s="132"/>
    </row>
    <row r="13" spans="1:24" ht="15" x14ac:dyDescent="0.25">
      <c r="A13" s="111" t="s">
        <v>51</v>
      </c>
      <c r="B13" s="6" t="s">
        <v>3</v>
      </c>
      <c r="C13" s="6">
        <v>216</v>
      </c>
      <c r="D13" s="6">
        <v>191</v>
      </c>
      <c r="E13" s="6">
        <v>170</v>
      </c>
      <c r="F13" s="6">
        <v>173</v>
      </c>
      <c r="G13" s="6">
        <v>232</v>
      </c>
      <c r="H13" s="6">
        <v>234</v>
      </c>
      <c r="I13" s="6">
        <v>244</v>
      </c>
      <c r="J13" s="6">
        <v>269</v>
      </c>
      <c r="K13" s="12">
        <f>AVERAGE(F13:J13)</f>
        <v>230.4</v>
      </c>
      <c r="M13" s="121"/>
      <c r="N13" s="132"/>
      <c r="O13" s="132"/>
      <c r="P13" s="132"/>
      <c r="Q13" s="132"/>
      <c r="R13" s="132"/>
      <c r="S13" s="132"/>
      <c r="T13" s="132"/>
      <c r="U13" s="132"/>
      <c r="V13" s="132"/>
      <c r="W13" s="132"/>
      <c r="X13" s="132"/>
    </row>
    <row r="14" spans="1:24" x14ac:dyDescent="0.2">
      <c r="A14" s="111" t="s">
        <v>51</v>
      </c>
      <c r="B14" s="6" t="s">
        <v>4</v>
      </c>
      <c r="C14" s="6">
        <v>77</v>
      </c>
      <c r="D14" s="6">
        <v>107</v>
      </c>
      <c r="E14" s="6">
        <v>115</v>
      </c>
      <c r="F14" s="6">
        <v>119</v>
      </c>
      <c r="G14" s="6">
        <v>76</v>
      </c>
      <c r="H14" s="6">
        <v>83</v>
      </c>
      <c r="I14" s="6">
        <v>78</v>
      </c>
      <c r="J14" s="6">
        <v>99</v>
      </c>
      <c r="K14" s="12">
        <f t="shared" ref="K14:K16" si="0">AVERAGE(F14:J14)</f>
        <v>91</v>
      </c>
      <c r="N14" s="132"/>
      <c r="O14" s="132"/>
      <c r="P14" s="132"/>
      <c r="Q14" s="132"/>
      <c r="R14" s="132"/>
      <c r="S14" s="132"/>
      <c r="T14" s="132"/>
      <c r="U14" s="132"/>
      <c r="V14" s="132"/>
      <c r="W14" s="132"/>
      <c r="X14" s="132"/>
    </row>
    <row r="15" spans="1:24" x14ac:dyDescent="0.2">
      <c r="A15" s="111" t="s">
        <v>51</v>
      </c>
      <c r="B15" s="6" t="s">
        <v>5</v>
      </c>
      <c r="C15" s="6">
        <v>293</v>
      </c>
      <c r="D15" s="6">
        <f>SUM(D13:D14)</f>
        <v>298</v>
      </c>
      <c r="E15" s="6">
        <f>SUM(E13:E14)</f>
        <v>285</v>
      </c>
      <c r="F15" s="6">
        <f>SUM(F13:F14)</f>
        <v>292</v>
      </c>
      <c r="G15" s="6">
        <v>308</v>
      </c>
      <c r="H15" s="6">
        <v>317</v>
      </c>
      <c r="I15" s="6">
        <v>322</v>
      </c>
      <c r="J15" s="6">
        <v>368</v>
      </c>
      <c r="K15" s="12">
        <f t="shared" si="0"/>
        <v>321.39999999999998</v>
      </c>
      <c r="N15" s="132"/>
      <c r="O15" s="132"/>
      <c r="P15" s="132"/>
      <c r="Q15" s="132"/>
      <c r="R15" s="132"/>
      <c r="S15" s="132"/>
      <c r="T15" s="132"/>
      <c r="U15" s="132"/>
      <c r="V15" s="132"/>
      <c r="W15" s="132"/>
      <c r="X15" s="132"/>
    </row>
    <row r="16" spans="1:24" x14ac:dyDescent="0.2">
      <c r="A16" s="111" t="s">
        <v>51</v>
      </c>
      <c r="B16" s="11" t="s">
        <v>21</v>
      </c>
      <c r="C16" s="12">
        <v>241.66666666666666</v>
      </c>
      <c r="D16" s="12">
        <f t="shared" ref="D16:I16" si="1">D13+D14/3</f>
        <v>226.66666666666666</v>
      </c>
      <c r="E16" s="12">
        <f t="shared" si="1"/>
        <v>208.33333333333334</v>
      </c>
      <c r="F16" s="12">
        <f t="shared" si="1"/>
        <v>212.66666666666666</v>
      </c>
      <c r="G16" s="12">
        <f t="shared" si="1"/>
        <v>257.33333333333331</v>
      </c>
      <c r="H16" s="12">
        <f t="shared" si="1"/>
        <v>261.66666666666669</v>
      </c>
      <c r="I16" s="12">
        <f t="shared" si="1"/>
        <v>270</v>
      </c>
      <c r="J16" s="12">
        <f t="shared" ref="J16" si="2">J13+J14/3</f>
        <v>302</v>
      </c>
      <c r="K16" s="12">
        <f t="shared" si="0"/>
        <v>260.73333333333335</v>
      </c>
    </row>
    <row r="17" spans="1:24" x14ac:dyDescent="0.2">
      <c r="A17" s="111" t="s">
        <v>51</v>
      </c>
      <c r="B17" s="8" t="s">
        <v>25</v>
      </c>
      <c r="N17" s="132" t="s">
        <v>138</v>
      </c>
      <c r="O17" s="132"/>
      <c r="P17" s="132"/>
      <c r="Q17" s="132"/>
      <c r="R17" s="132"/>
      <c r="S17" s="132"/>
      <c r="T17" s="132"/>
      <c r="U17" s="132"/>
      <c r="V17" s="132"/>
      <c r="W17" s="132"/>
      <c r="X17" s="132"/>
    </row>
    <row r="18" spans="1:24" x14ac:dyDescent="0.2">
      <c r="A18" s="111" t="s">
        <v>51</v>
      </c>
      <c r="N18" s="132"/>
      <c r="O18" s="132"/>
      <c r="P18" s="132"/>
      <c r="Q18" s="132"/>
      <c r="R18" s="132"/>
      <c r="S18" s="132"/>
      <c r="T18" s="132"/>
      <c r="U18" s="132"/>
      <c r="V18" s="132"/>
      <c r="W18" s="132"/>
      <c r="X18" s="132"/>
    </row>
    <row r="19" spans="1:24" x14ac:dyDescent="0.2">
      <c r="A19" s="111" t="s">
        <v>51</v>
      </c>
      <c r="N19" s="132"/>
      <c r="O19" s="132"/>
      <c r="P19" s="132"/>
      <c r="Q19" s="132"/>
      <c r="R19" s="132"/>
      <c r="S19" s="132"/>
      <c r="T19" s="132"/>
      <c r="U19" s="132"/>
      <c r="V19" s="132"/>
      <c r="W19" s="132"/>
      <c r="X19" s="132"/>
    </row>
    <row r="20" spans="1:24" x14ac:dyDescent="0.2">
      <c r="A20" s="111" t="s">
        <v>51</v>
      </c>
      <c r="B20" s="3" t="s">
        <v>11</v>
      </c>
      <c r="C20" s="99" t="s">
        <v>67</v>
      </c>
      <c r="D20" s="99" t="s">
        <v>68</v>
      </c>
      <c r="E20" s="99" t="s">
        <v>82</v>
      </c>
      <c r="F20" s="99" t="s">
        <v>85</v>
      </c>
      <c r="G20" s="99" t="s">
        <v>89</v>
      </c>
      <c r="H20" s="99" t="s">
        <v>92</v>
      </c>
      <c r="I20" s="99" t="s">
        <v>93</v>
      </c>
      <c r="J20" s="99" t="s">
        <v>140</v>
      </c>
      <c r="K20" s="112" t="s">
        <v>94</v>
      </c>
      <c r="N20" s="132"/>
      <c r="O20" s="132"/>
      <c r="P20" s="132"/>
      <c r="Q20" s="132"/>
      <c r="R20" s="132"/>
      <c r="S20" s="132"/>
      <c r="T20" s="132"/>
      <c r="U20" s="132"/>
      <c r="V20" s="132"/>
      <c r="W20" s="132"/>
      <c r="X20" s="132"/>
    </row>
    <row r="21" spans="1:24" x14ac:dyDescent="0.2">
      <c r="A21" s="111" t="s">
        <v>51</v>
      </c>
      <c r="B21" s="6" t="s">
        <v>2</v>
      </c>
      <c r="C21" s="6"/>
      <c r="D21" s="6"/>
      <c r="E21" s="6"/>
      <c r="F21" s="6"/>
      <c r="G21" s="6"/>
      <c r="H21" s="6"/>
      <c r="I21" s="6"/>
      <c r="J21" s="6"/>
      <c r="K21" s="12"/>
    </row>
    <row r="22" spans="1:24" x14ac:dyDescent="0.2">
      <c r="A22" s="111" t="s">
        <v>51</v>
      </c>
      <c r="B22" s="6" t="s">
        <v>3</v>
      </c>
      <c r="C22" s="6">
        <v>21</v>
      </c>
      <c r="D22" s="6">
        <v>16</v>
      </c>
      <c r="E22" s="6">
        <v>3</v>
      </c>
      <c r="F22" s="6">
        <v>0</v>
      </c>
      <c r="G22" s="6">
        <v>0</v>
      </c>
      <c r="H22" s="6">
        <v>1</v>
      </c>
      <c r="I22" s="6"/>
      <c r="J22" s="6"/>
      <c r="K22" s="12">
        <f>AVERAGE(F22:J22)</f>
        <v>0.33333333333333331</v>
      </c>
    </row>
    <row r="23" spans="1:24" x14ac:dyDescent="0.2">
      <c r="A23" s="111" t="s">
        <v>51</v>
      </c>
      <c r="B23" s="6" t="s">
        <v>4</v>
      </c>
      <c r="C23" s="6">
        <v>14</v>
      </c>
      <c r="D23" s="6">
        <v>12</v>
      </c>
      <c r="E23" s="6">
        <v>27</v>
      </c>
      <c r="F23" s="6">
        <v>47</v>
      </c>
      <c r="G23" s="6">
        <v>97</v>
      </c>
      <c r="H23" s="6">
        <v>99</v>
      </c>
      <c r="I23" s="6">
        <v>91</v>
      </c>
      <c r="J23" s="6">
        <v>68</v>
      </c>
      <c r="K23" s="12">
        <f t="shared" ref="K23:K25" si="3">AVERAGE(F23:J23)</f>
        <v>80.400000000000006</v>
      </c>
    </row>
    <row r="24" spans="1:24" x14ac:dyDescent="0.2">
      <c r="A24" s="111" t="s">
        <v>51</v>
      </c>
      <c r="B24" s="6" t="s">
        <v>5</v>
      </c>
      <c r="C24" s="6">
        <v>35</v>
      </c>
      <c r="D24" s="6">
        <f>SUM(D22:D23)</f>
        <v>28</v>
      </c>
      <c r="E24" s="6">
        <f>SUM(E22:E23)</f>
        <v>30</v>
      </c>
      <c r="F24" s="6">
        <f>SUM(F22:F23)</f>
        <v>47</v>
      </c>
      <c r="G24" s="6">
        <v>97</v>
      </c>
      <c r="H24" s="6">
        <v>100</v>
      </c>
      <c r="I24" s="6">
        <v>91</v>
      </c>
      <c r="J24" s="6">
        <v>68</v>
      </c>
      <c r="K24" s="12">
        <f t="shared" si="3"/>
        <v>80.599999999999994</v>
      </c>
    </row>
    <row r="25" spans="1:24" x14ac:dyDescent="0.2">
      <c r="A25" s="111" t="s">
        <v>51</v>
      </c>
      <c r="B25" s="11" t="s">
        <v>21</v>
      </c>
      <c r="C25" s="12">
        <v>25.666666666666668</v>
      </c>
      <c r="D25" s="12">
        <f t="shared" ref="D25:I25" si="4">D22+D23/3</f>
        <v>20</v>
      </c>
      <c r="E25" s="12">
        <f t="shared" si="4"/>
        <v>12</v>
      </c>
      <c r="F25" s="12">
        <f t="shared" si="4"/>
        <v>15.666666666666666</v>
      </c>
      <c r="G25" s="12">
        <f t="shared" si="4"/>
        <v>32.333333333333336</v>
      </c>
      <c r="H25" s="12">
        <f t="shared" si="4"/>
        <v>34</v>
      </c>
      <c r="I25" s="12">
        <f t="shared" si="4"/>
        <v>30.333333333333332</v>
      </c>
      <c r="J25" s="12">
        <f t="shared" ref="J25" si="5">J22+J23/3</f>
        <v>22.666666666666668</v>
      </c>
      <c r="K25" s="12">
        <f t="shared" si="3"/>
        <v>27</v>
      </c>
    </row>
    <row r="26" spans="1:24" x14ac:dyDescent="0.2">
      <c r="A26" s="111" t="s">
        <v>51</v>
      </c>
      <c r="B26" s="8" t="s">
        <v>25</v>
      </c>
      <c r="C26" s="10"/>
      <c r="D26" s="10"/>
      <c r="E26" s="10"/>
      <c r="F26" s="10"/>
      <c r="G26" s="10"/>
      <c r="H26" s="10"/>
      <c r="I26" s="10"/>
      <c r="J26" s="10"/>
      <c r="K26" s="10"/>
    </row>
    <row r="27" spans="1:24" ht="13.5" x14ac:dyDescent="0.25">
      <c r="A27" s="111" t="s">
        <v>51</v>
      </c>
      <c r="B27" s="93" t="s">
        <v>95</v>
      </c>
    </row>
    <row r="28" spans="1:24" x14ac:dyDescent="0.2">
      <c r="A28" s="111" t="s">
        <v>51</v>
      </c>
    </row>
    <row r="29" spans="1:24" ht="12.75" customHeight="1" x14ac:dyDescent="0.2">
      <c r="A29" s="111" t="s">
        <v>51</v>
      </c>
      <c r="B29" s="2" t="s">
        <v>18</v>
      </c>
      <c r="N29" s="128" t="s">
        <v>103</v>
      </c>
      <c r="O29" s="128"/>
      <c r="P29" s="128"/>
      <c r="Q29" s="128"/>
      <c r="R29" s="128"/>
      <c r="S29" s="128"/>
      <c r="T29" s="128"/>
      <c r="U29" s="128"/>
      <c r="V29" s="128"/>
      <c r="W29" s="128"/>
      <c r="X29" s="128"/>
    </row>
    <row r="30" spans="1:24" x14ac:dyDescent="0.2">
      <c r="A30" s="111" t="s">
        <v>51</v>
      </c>
      <c r="N30" s="128"/>
      <c r="O30" s="128"/>
      <c r="P30" s="128"/>
      <c r="Q30" s="128"/>
      <c r="R30" s="128"/>
      <c r="S30" s="128"/>
      <c r="T30" s="128"/>
      <c r="U30" s="128"/>
      <c r="V30" s="128"/>
      <c r="W30" s="128"/>
      <c r="X30" s="128"/>
    </row>
    <row r="31" spans="1:24" x14ac:dyDescent="0.2">
      <c r="A31" s="111" t="s">
        <v>51</v>
      </c>
      <c r="C31" s="99" t="s">
        <v>67</v>
      </c>
      <c r="D31" s="99" t="s">
        <v>68</v>
      </c>
      <c r="E31" s="99" t="s">
        <v>82</v>
      </c>
      <c r="F31" s="99" t="s">
        <v>85</v>
      </c>
      <c r="G31" s="99" t="s">
        <v>89</v>
      </c>
      <c r="H31" s="99" t="s">
        <v>92</v>
      </c>
      <c r="I31" s="99" t="s">
        <v>93</v>
      </c>
      <c r="J31" s="99" t="s">
        <v>140</v>
      </c>
      <c r="K31" s="112" t="s">
        <v>94</v>
      </c>
      <c r="N31" s="128"/>
      <c r="O31" s="128"/>
      <c r="P31" s="128"/>
      <c r="Q31" s="128"/>
      <c r="R31" s="128"/>
      <c r="S31" s="128"/>
      <c r="T31" s="128"/>
      <c r="U31" s="128"/>
      <c r="V31" s="128"/>
      <c r="W31" s="128"/>
      <c r="X31" s="128"/>
    </row>
    <row r="32" spans="1:24" x14ac:dyDescent="0.2">
      <c r="A32" s="111" t="s">
        <v>51</v>
      </c>
      <c r="B32" s="122" t="s">
        <v>1</v>
      </c>
      <c r="C32" s="6">
        <v>12</v>
      </c>
      <c r="D32" s="6">
        <v>22</v>
      </c>
      <c r="E32" s="6">
        <v>16</v>
      </c>
      <c r="F32" s="6">
        <v>21</v>
      </c>
      <c r="G32" s="6">
        <v>31</v>
      </c>
      <c r="H32" s="6">
        <v>25</v>
      </c>
      <c r="I32" s="6">
        <v>13</v>
      </c>
      <c r="J32" s="6">
        <v>27</v>
      </c>
      <c r="K32" s="12">
        <f t="shared" ref="K32:K33" si="6">AVERAGE(F32:J32)</f>
        <v>23.4</v>
      </c>
    </row>
    <row r="33" spans="1:11" x14ac:dyDescent="0.2">
      <c r="A33" s="111" t="s">
        <v>51</v>
      </c>
      <c r="B33" s="122" t="s">
        <v>11</v>
      </c>
      <c r="C33" s="6">
        <v>9</v>
      </c>
      <c r="D33" s="6">
        <v>10</v>
      </c>
      <c r="E33" s="6">
        <v>5</v>
      </c>
      <c r="F33" s="6"/>
      <c r="G33" s="6">
        <v>7</v>
      </c>
      <c r="H33" s="6">
        <v>15</v>
      </c>
      <c r="I33" s="6">
        <v>27</v>
      </c>
      <c r="J33" s="6">
        <v>19</v>
      </c>
      <c r="K33" s="12">
        <f t="shared" si="6"/>
        <v>17</v>
      </c>
    </row>
    <row r="34" spans="1:11" x14ac:dyDescent="0.2">
      <c r="B34" s="125"/>
      <c r="C34" s="10"/>
      <c r="D34" s="10"/>
      <c r="E34" s="10"/>
      <c r="F34" s="10"/>
      <c r="G34" s="10"/>
      <c r="H34" s="10"/>
      <c r="I34" s="10"/>
      <c r="J34" s="10"/>
      <c r="K34" s="14"/>
    </row>
    <row r="35" spans="1:11" x14ac:dyDescent="0.2">
      <c r="A35" s="111" t="s">
        <v>51</v>
      </c>
    </row>
    <row r="36" spans="1:11" x14ac:dyDescent="0.2">
      <c r="A36" s="111" t="s">
        <v>51</v>
      </c>
      <c r="B36" s="2" t="s">
        <v>19</v>
      </c>
    </row>
    <row r="37" spans="1:11" x14ac:dyDescent="0.2">
      <c r="A37" s="111" t="s">
        <v>51</v>
      </c>
    </row>
    <row r="38" spans="1:11" x14ac:dyDescent="0.2">
      <c r="A38" s="111" t="s">
        <v>51</v>
      </c>
      <c r="C38" s="99" t="s">
        <v>67</v>
      </c>
      <c r="D38" s="99" t="s">
        <v>68</v>
      </c>
      <c r="E38" s="99" t="s">
        <v>82</v>
      </c>
      <c r="F38" s="99" t="s">
        <v>85</v>
      </c>
      <c r="G38" s="99" t="s">
        <v>89</v>
      </c>
      <c r="H38" s="99" t="s">
        <v>92</v>
      </c>
      <c r="I38" s="99" t="s">
        <v>93</v>
      </c>
      <c r="J38" s="99" t="s">
        <v>140</v>
      </c>
      <c r="K38" s="112" t="s">
        <v>94</v>
      </c>
    </row>
    <row r="39" spans="1:11" x14ac:dyDescent="0.2">
      <c r="A39" s="111" t="s">
        <v>51</v>
      </c>
      <c r="B39" s="122" t="s">
        <v>1</v>
      </c>
      <c r="C39" s="12">
        <v>24.416666666666668</v>
      </c>
      <c r="D39" s="12">
        <f t="shared" ref="D39:J39" si="7">D15/D32</f>
        <v>13.545454545454545</v>
      </c>
      <c r="E39" s="12">
        <f t="shared" si="7"/>
        <v>17.8125</v>
      </c>
      <c r="F39" s="12">
        <f t="shared" si="7"/>
        <v>13.904761904761905</v>
      </c>
      <c r="G39" s="12">
        <f t="shared" si="7"/>
        <v>9.935483870967742</v>
      </c>
      <c r="H39" s="12">
        <f t="shared" si="7"/>
        <v>12.68</v>
      </c>
      <c r="I39" s="12">
        <f t="shared" si="7"/>
        <v>24.76923076923077</v>
      </c>
      <c r="J39" s="12">
        <f t="shared" si="7"/>
        <v>13.62962962962963</v>
      </c>
      <c r="K39" s="12">
        <f t="shared" ref="K39:K40" si="8">AVERAGE(F39:J39)</f>
        <v>14.983821234918011</v>
      </c>
    </row>
    <row r="40" spans="1:11" x14ac:dyDescent="0.2">
      <c r="A40" s="111" t="s">
        <v>51</v>
      </c>
      <c r="B40" s="122" t="s">
        <v>11</v>
      </c>
      <c r="C40" s="12">
        <v>3.8888888888888888</v>
      </c>
      <c r="D40" s="12">
        <f>D24/D33</f>
        <v>2.8</v>
      </c>
      <c r="E40" s="12">
        <f>E24/E33</f>
        <v>6</v>
      </c>
      <c r="F40" s="12"/>
      <c r="G40" s="12">
        <f>G24/G33</f>
        <v>13.857142857142858</v>
      </c>
      <c r="H40" s="12">
        <f>H24/H33</f>
        <v>6.666666666666667</v>
      </c>
      <c r="I40" s="12">
        <f>I24/I33</f>
        <v>3.3703703703703702</v>
      </c>
      <c r="J40" s="12">
        <f>J24/J33</f>
        <v>3.5789473684210527</v>
      </c>
      <c r="K40" s="12">
        <f t="shared" si="8"/>
        <v>6.8682818156502368</v>
      </c>
    </row>
    <row r="41" spans="1:11" x14ac:dyDescent="0.2">
      <c r="A41" s="111" t="s">
        <v>51</v>
      </c>
      <c r="B41" s="10"/>
      <c r="C41" s="10"/>
      <c r="D41" s="10"/>
      <c r="E41" s="10"/>
      <c r="F41" s="10"/>
      <c r="G41" s="10"/>
      <c r="H41" s="10"/>
      <c r="I41" s="10"/>
      <c r="J41" s="10"/>
      <c r="K41" s="10"/>
    </row>
    <row r="42" spans="1:11" x14ac:dyDescent="0.2">
      <c r="A42" s="111" t="s">
        <v>51</v>
      </c>
    </row>
    <row r="43" spans="1:11" x14ac:dyDescent="0.2">
      <c r="A43" s="111" t="s">
        <v>51</v>
      </c>
      <c r="B43" s="2" t="s">
        <v>7</v>
      </c>
    </row>
    <row r="44" spans="1:11" x14ac:dyDescent="0.2">
      <c r="A44" s="111" t="s">
        <v>51</v>
      </c>
    </row>
    <row r="45" spans="1:11" x14ac:dyDescent="0.2">
      <c r="A45" s="111" t="s">
        <v>51</v>
      </c>
      <c r="B45" s="100"/>
      <c r="C45" s="99" t="s">
        <v>67</v>
      </c>
      <c r="D45" s="99" t="s">
        <v>68</v>
      </c>
      <c r="E45" s="99" t="s">
        <v>82</v>
      </c>
      <c r="F45" s="99" t="s">
        <v>85</v>
      </c>
      <c r="G45" s="99" t="s">
        <v>89</v>
      </c>
      <c r="H45" s="99" t="s">
        <v>92</v>
      </c>
      <c r="I45" s="99" t="s">
        <v>93</v>
      </c>
      <c r="J45" s="99" t="s">
        <v>140</v>
      </c>
      <c r="K45" s="112" t="s">
        <v>94</v>
      </c>
    </row>
    <row r="46" spans="1:11" x14ac:dyDescent="0.2">
      <c r="A46" s="111" t="s">
        <v>51</v>
      </c>
      <c r="B46" s="6" t="s">
        <v>20</v>
      </c>
      <c r="C46" s="102">
        <v>7824</v>
      </c>
      <c r="D46" s="102">
        <v>6448</v>
      </c>
      <c r="E46" s="102">
        <v>7162</v>
      </c>
      <c r="F46" s="102">
        <v>6375</v>
      </c>
      <c r="G46" s="102">
        <v>5239</v>
      </c>
      <c r="H46" s="102">
        <v>4959</v>
      </c>
      <c r="I46" s="102">
        <v>5361</v>
      </c>
      <c r="J46" s="102">
        <v>5838</v>
      </c>
      <c r="K46" s="124">
        <f t="shared" ref="K46:K48" si="9">AVERAGE(F46:J46)</f>
        <v>5554.4</v>
      </c>
    </row>
    <row r="47" spans="1:11" x14ac:dyDescent="0.2">
      <c r="A47" s="111" t="s">
        <v>51</v>
      </c>
      <c r="B47" s="6" t="s">
        <v>11</v>
      </c>
      <c r="C47" s="102">
        <v>407</v>
      </c>
      <c r="D47" s="102">
        <v>366</v>
      </c>
      <c r="E47" s="102">
        <v>331</v>
      </c>
      <c r="F47" s="102">
        <v>492</v>
      </c>
      <c r="G47" s="102">
        <v>996</v>
      </c>
      <c r="H47" s="102">
        <v>1098</v>
      </c>
      <c r="I47" s="102">
        <v>843</v>
      </c>
      <c r="J47" s="102">
        <v>678</v>
      </c>
      <c r="K47" s="124">
        <f t="shared" si="9"/>
        <v>821.4</v>
      </c>
    </row>
    <row r="48" spans="1:11" x14ac:dyDescent="0.2">
      <c r="A48" s="111" t="s">
        <v>51</v>
      </c>
      <c r="B48" s="6" t="s">
        <v>5</v>
      </c>
      <c r="C48" s="102">
        <v>8231</v>
      </c>
      <c r="D48" s="102">
        <f>SUM(D46:D47)</f>
        <v>6814</v>
      </c>
      <c r="E48" s="102">
        <f>SUM(E46:E47)</f>
        <v>7493</v>
      </c>
      <c r="F48" s="102">
        <f>SUM(F46:F47)</f>
        <v>6867</v>
      </c>
      <c r="G48" s="102">
        <v>6235</v>
      </c>
      <c r="H48" s="102">
        <v>6057</v>
      </c>
      <c r="I48" s="102">
        <v>6204</v>
      </c>
      <c r="J48" s="102">
        <v>6516</v>
      </c>
      <c r="K48" s="124">
        <f t="shared" si="9"/>
        <v>6375.8</v>
      </c>
    </row>
    <row r="49" spans="1:24" x14ac:dyDescent="0.2">
      <c r="A49" s="111" t="s">
        <v>51</v>
      </c>
    </row>
    <row r="50" spans="1:24" x14ac:dyDescent="0.2">
      <c r="A50" s="111" t="s">
        <v>51</v>
      </c>
    </row>
    <row r="51" spans="1:24" x14ac:dyDescent="0.2">
      <c r="A51" s="111" t="s">
        <v>51</v>
      </c>
      <c r="B51" s="2" t="s">
        <v>8</v>
      </c>
    </row>
    <row r="52" spans="1:24" x14ac:dyDescent="0.2">
      <c r="A52" s="111" t="s">
        <v>51</v>
      </c>
    </row>
    <row r="53" spans="1:24" x14ac:dyDescent="0.2">
      <c r="A53" s="111" t="s">
        <v>51</v>
      </c>
      <c r="B53" s="100"/>
      <c r="C53" s="99" t="s">
        <v>67</v>
      </c>
      <c r="D53" s="99" t="s">
        <v>68</v>
      </c>
      <c r="E53" s="99" t="s">
        <v>82</v>
      </c>
      <c r="F53" s="99" t="s">
        <v>85</v>
      </c>
      <c r="G53" s="99" t="s">
        <v>89</v>
      </c>
      <c r="H53" s="99" t="s">
        <v>92</v>
      </c>
      <c r="I53" s="99" t="s">
        <v>93</v>
      </c>
      <c r="J53" s="99" t="s">
        <v>140</v>
      </c>
      <c r="K53" s="112" t="s">
        <v>94</v>
      </c>
    </row>
    <row r="54" spans="1:24" x14ac:dyDescent="0.2">
      <c r="A54" s="111" t="s">
        <v>51</v>
      </c>
      <c r="B54" s="6" t="s">
        <v>9</v>
      </c>
      <c r="C54" s="6">
        <v>83</v>
      </c>
      <c r="D54" s="6">
        <v>66</v>
      </c>
      <c r="E54" s="6">
        <v>60</v>
      </c>
      <c r="F54" s="6">
        <v>45</v>
      </c>
      <c r="G54" s="6">
        <v>39</v>
      </c>
      <c r="H54" s="6">
        <v>44</v>
      </c>
      <c r="I54" s="6">
        <v>54</v>
      </c>
      <c r="J54" s="6">
        <v>38</v>
      </c>
      <c r="K54" s="12">
        <f t="shared" ref="K54:K56" si="10">AVERAGE(F54:J54)</f>
        <v>44</v>
      </c>
    </row>
    <row r="55" spans="1:24" x14ac:dyDescent="0.2">
      <c r="A55" s="111" t="s">
        <v>51</v>
      </c>
      <c r="B55" s="6" t="s">
        <v>10</v>
      </c>
      <c r="C55" s="6">
        <v>32</v>
      </c>
      <c r="D55" s="6">
        <v>28</v>
      </c>
      <c r="E55" s="6">
        <v>30</v>
      </c>
      <c r="F55" s="6">
        <v>29</v>
      </c>
      <c r="G55" s="6">
        <v>24</v>
      </c>
      <c r="H55" s="6">
        <v>20</v>
      </c>
      <c r="I55" s="6">
        <v>21</v>
      </c>
      <c r="J55" s="6">
        <v>21</v>
      </c>
      <c r="K55" s="12">
        <f t="shared" si="10"/>
        <v>23</v>
      </c>
    </row>
    <row r="56" spans="1:24" x14ac:dyDescent="0.2">
      <c r="A56" s="111" t="s">
        <v>51</v>
      </c>
      <c r="B56" s="6" t="s">
        <v>11</v>
      </c>
      <c r="C56" s="27">
        <v>8</v>
      </c>
      <c r="D56" s="27">
        <v>8</v>
      </c>
      <c r="E56" s="27">
        <v>16</v>
      </c>
      <c r="F56" s="27">
        <v>16</v>
      </c>
      <c r="G56" s="27">
        <v>22</v>
      </c>
      <c r="H56" s="27">
        <v>18</v>
      </c>
      <c r="I56" s="27">
        <v>13</v>
      </c>
      <c r="J56" s="27">
        <v>14</v>
      </c>
      <c r="K56" s="12">
        <f t="shared" si="10"/>
        <v>16.600000000000001</v>
      </c>
    </row>
    <row r="57" spans="1:24" x14ac:dyDescent="0.2">
      <c r="A57" s="111" t="s">
        <v>51</v>
      </c>
      <c r="B57" s="123" t="s">
        <v>22</v>
      </c>
    </row>
    <row r="58" spans="1:24" x14ac:dyDescent="0.2">
      <c r="A58" s="111" t="s">
        <v>51</v>
      </c>
    </row>
    <row r="59" spans="1:24" x14ac:dyDescent="0.2">
      <c r="A59" s="111" t="s">
        <v>51</v>
      </c>
    </row>
    <row r="60" spans="1:24" x14ac:dyDescent="0.2">
      <c r="A60" s="111" t="s">
        <v>51</v>
      </c>
      <c r="B60" s="2" t="s">
        <v>24</v>
      </c>
      <c r="D60" s="78" t="s">
        <v>90</v>
      </c>
      <c r="N60" s="128" t="s">
        <v>101</v>
      </c>
      <c r="O60" s="128"/>
      <c r="P60" s="128"/>
      <c r="Q60" s="128"/>
      <c r="R60" s="128"/>
      <c r="S60" s="128"/>
      <c r="T60" s="128"/>
      <c r="U60" s="128"/>
      <c r="V60" s="128"/>
      <c r="W60" s="128"/>
      <c r="X60" s="128"/>
    </row>
    <row r="61" spans="1:24" x14ac:dyDescent="0.2">
      <c r="A61" s="111" t="s">
        <v>51</v>
      </c>
      <c r="B61" s="104" t="s">
        <v>100</v>
      </c>
      <c r="N61" s="128"/>
      <c r="O61" s="128"/>
      <c r="P61" s="128"/>
      <c r="Q61" s="128"/>
      <c r="R61" s="128"/>
      <c r="S61" s="128"/>
      <c r="T61" s="128"/>
      <c r="U61" s="128"/>
      <c r="V61" s="128"/>
      <c r="W61" s="128"/>
      <c r="X61" s="128"/>
    </row>
    <row r="62" spans="1:24" x14ac:dyDescent="0.2">
      <c r="A62" s="111" t="s">
        <v>51</v>
      </c>
      <c r="B62" s="100"/>
      <c r="C62" s="99" t="s">
        <v>67</v>
      </c>
      <c r="D62" s="99" t="s">
        <v>68</v>
      </c>
      <c r="E62" s="99" t="s">
        <v>82</v>
      </c>
      <c r="F62" s="99" t="s">
        <v>85</v>
      </c>
      <c r="G62" s="99" t="s">
        <v>89</v>
      </c>
      <c r="H62" s="99" t="s">
        <v>92</v>
      </c>
      <c r="I62" s="99" t="s">
        <v>93</v>
      </c>
      <c r="J62" s="99" t="s">
        <v>140</v>
      </c>
      <c r="K62" s="112" t="s">
        <v>94</v>
      </c>
    </row>
    <row r="63" spans="1:24" ht="12.75" customHeight="1" x14ac:dyDescent="0.2">
      <c r="A63" s="111" t="s">
        <v>51</v>
      </c>
      <c r="B63" s="6" t="s">
        <v>3</v>
      </c>
      <c r="C63" s="17">
        <v>10</v>
      </c>
      <c r="D63" s="17">
        <v>9</v>
      </c>
      <c r="E63" s="17">
        <v>8</v>
      </c>
      <c r="F63" s="17">
        <v>9</v>
      </c>
      <c r="G63" s="17">
        <v>9</v>
      </c>
      <c r="H63" s="17">
        <v>9</v>
      </c>
      <c r="I63" s="17">
        <v>7</v>
      </c>
      <c r="J63" s="17">
        <v>9</v>
      </c>
      <c r="K63" s="12">
        <f t="shared" ref="K63:K66" si="11">AVERAGE(F63:J63)</f>
        <v>8.6</v>
      </c>
      <c r="N63" s="132" t="s">
        <v>139</v>
      </c>
      <c r="O63" s="132"/>
      <c r="P63" s="132"/>
      <c r="Q63" s="132"/>
      <c r="R63" s="132"/>
      <c r="S63" s="132"/>
      <c r="T63" s="132"/>
      <c r="U63" s="132"/>
      <c r="V63" s="132"/>
      <c r="W63" s="132"/>
      <c r="X63" s="132"/>
    </row>
    <row r="64" spans="1:24" x14ac:dyDescent="0.2">
      <c r="A64" s="111" t="s">
        <v>51</v>
      </c>
      <c r="B64" s="6" t="s">
        <v>4</v>
      </c>
      <c r="C64" s="17"/>
      <c r="D64" s="17"/>
      <c r="E64" s="17"/>
      <c r="F64" s="17"/>
      <c r="G64" s="17"/>
      <c r="H64" s="17"/>
      <c r="I64" s="17">
        <v>2</v>
      </c>
      <c r="J64" s="17">
        <v>0</v>
      </c>
      <c r="K64" s="12">
        <f t="shared" si="11"/>
        <v>1</v>
      </c>
      <c r="N64" s="132"/>
      <c r="O64" s="132"/>
      <c r="P64" s="132"/>
      <c r="Q64" s="132"/>
      <c r="R64" s="132"/>
      <c r="S64" s="132"/>
      <c r="T64" s="132"/>
      <c r="U64" s="132"/>
      <c r="V64" s="132"/>
      <c r="W64" s="132"/>
      <c r="X64" s="132"/>
    </row>
    <row r="65" spans="1:24" x14ac:dyDescent="0.2">
      <c r="A65" s="111" t="s">
        <v>51</v>
      </c>
      <c r="B65" s="6" t="s">
        <v>5</v>
      </c>
      <c r="C65" s="6">
        <v>10</v>
      </c>
      <c r="D65" s="6">
        <f>SUM(D63:D64)</f>
        <v>9</v>
      </c>
      <c r="E65" s="6">
        <f>SUM(E63:E64)</f>
        <v>8</v>
      </c>
      <c r="F65" s="6">
        <f>SUM(F63:F64)</f>
        <v>9</v>
      </c>
      <c r="G65" s="6">
        <v>9</v>
      </c>
      <c r="H65" s="6">
        <v>9</v>
      </c>
      <c r="I65" s="6">
        <v>9</v>
      </c>
      <c r="J65" s="6">
        <v>9</v>
      </c>
      <c r="K65" s="12">
        <f t="shared" si="11"/>
        <v>9</v>
      </c>
      <c r="N65" s="132"/>
      <c r="O65" s="132"/>
      <c r="P65" s="132"/>
      <c r="Q65" s="132"/>
      <c r="R65" s="132"/>
      <c r="S65" s="132"/>
      <c r="T65" s="132"/>
      <c r="U65" s="132"/>
      <c r="V65" s="132"/>
      <c r="W65" s="132"/>
      <c r="X65" s="132"/>
    </row>
    <row r="66" spans="1:24" x14ac:dyDescent="0.2">
      <c r="A66" s="111" t="s">
        <v>51</v>
      </c>
      <c r="B66" s="11" t="s">
        <v>23</v>
      </c>
      <c r="C66" s="12">
        <v>10</v>
      </c>
      <c r="D66" s="12">
        <f t="shared" ref="D66:I66" si="12">D63+D64/3</f>
        <v>9</v>
      </c>
      <c r="E66" s="12">
        <f t="shared" si="12"/>
        <v>8</v>
      </c>
      <c r="F66" s="12">
        <f t="shared" si="12"/>
        <v>9</v>
      </c>
      <c r="G66" s="12">
        <f t="shared" si="12"/>
        <v>9</v>
      </c>
      <c r="H66" s="12">
        <f t="shared" si="12"/>
        <v>9</v>
      </c>
      <c r="I66" s="12">
        <f t="shared" si="12"/>
        <v>7.666666666666667</v>
      </c>
      <c r="J66" s="12">
        <f t="shared" ref="J66" si="13">J63+J64/3</f>
        <v>9</v>
      </c>
      <c r="K66" s="12">
        <f t="shared" si="11"/>
        <v>8.7333333333333325</v>
      </c>
      <c r="N66" s="132"/>
      <c r="O66" s="132"/>
      <c r="P66" s="132"/>
      <c r="Q66" s="132"/>
      <c r="R66" s="132"/>
      <c r="S66" s="132"/>
      <c r="T66" s="132"/>
      <c r="U66" s="132"/>
      <c r="V66" s="132"/>
      <c r="W66" s="132"/>
      <c r="X66" s="132"/>
    </row>
    <row r="67" spans="1:24" x14ac:dyDescent="0.2">
      <c r="A67" s="111" t="s">
        <v>51</v>
      </c>
      <c r="B67" s="8" t="s">
        <v>26</v>
      </c>
    </row>
    <row r="68" spans="1:24" x14ac:dyDescent="0.2">
      <c r="A68" s="111" t="s">
        <v>51</v>
      </c>
    </row>
    <row r="69" spans="1:24" x14ac:dyDescent="0.2">
      <c r="A69" s="111" t="s">
        <v>51</v>
      </c>
    </row>
    <row r="70" spans="1:24" x14ac:dyDescent="0.2">
      <c r="A70" s="111" t="s">
        <v>51</v>
      </c>
      <c r="B70" s="2" t="s">
        <v>27</v>
      </c>
    </row>
    <row r="71" spans="1:24" x14ac:dyDescent="0.2">
      <c r="A71" s="111" t="s">
        <v>51</v>
      </c>
      <c r="B71" s="2"/>
    </row>
    <row r="72" spans="1:24" x14ac:dyDescent="0.2">
      <c r="A72" s="111" t="s">
        <v>51</v>
      </c>
      <c r="C72" s="99" t="s">
        <v>67</v>
      </c>
      <c r="D72" s="99" t="s">
        <v>68</v>
      </c>
      <c r="E72" s="99" t="s">
        <v>82</v>
      </c>
      <c r="F72" s="99" t="s">
        <v>85</v>
      </c>
      <c r="G72" s="99" t="s">
        <v>89</v>
      </c>
      <c r="H72" s="99" t="s">
        <v>92</v>
      </c>
      <c r="I72" s="99" t="s">
        <v>93</v>
      </c>
      <c r="J72" s="99" t="s">
        <v>140</v>
      </c>
      <c r="K72" s="112" t="s">
        <v>94</v>
      </c>
    </row>
    <row r="73" spans="1:24" x14ac:dyDescent="0.2">
      <c r="A73" s="111" t="s">
        <v>51</v>
      </c>
      <c r="B73" s="6" t="s">
        <v>6</v>
      </c>
      <c r="C73" s="12">
        <v>26.733333333333331</v>
      </c>
      <c r="D73" s="12">
        <f t="shared" ref="D73:J73" si="14">(D16+D25)/D66</f>
        <v>27.407407407407405</v>
      </c>
      <c r="E73" s="12">
        <f t="shared" si="14"/>
        <v>27.541666666666668</v>
      </c>
      <c r="F73" s="12">
        <f t="shared" si="14"/>
        <v>25.370370370370367</v>
      </c>
      <c r="G73" s="12">
        <f t="shared" si="14"/>
        <v>32.185185185185183</v>
      </c>
      <c r="H73" s="12">
        <f t="shared" si="14"/>
        <v>32.851851851851855</v>
      </c>
      <c r="I73" s="12">
        <f t="shared" si="14"/>
        <v>39.173913043478258</v>
      </c>
      <c r="J73" s="12">
        <f t="shared" si="14"/>
        <v>36.074074074074076</v>
      </c>
      <c r="K73" s="12">
        <f t="shared" ref="K73" si="15">AVERAGE(F73:J73)</f>
        <v>33.131078904991952</v>
      </c>
    </row>
    <row r="74" spans="1:24" x14ac:dyDescent="0.2">
      <c r="A74" s="111" t="s">
        <v>51</v>
      </c>
      <c r="C74" s="10"/>
      <c r="D74" s="10"/>
      <c r="E74" s="10"/>
      <c r="F74" s="10"/>
      <c r="G74" s="10"/>
      <c r="H74" s="10"/>
      <c r="I74" s="10"/>
      <c r="J74" s="10"/>
      <c r="K74" s="10"/>
    </row>
    <row r="75" spans="1:24" x14ac:dyDescent="0.2">
      <c r="A75" s="111" t="s">
        <v>51</v>
      </c>
    </row>
    <row r="76" spans="1:24" x14ac:dyDescent="0.2">
      <c r="A76" s="111" t="s">
        <v>51</v>
      </c>
      <c r="B76" s="2" t="s">
        <v>14</v>
      </c>
    </row>
    <row r="77" spans="1:24" x14ac:dyDescent="0.2">
      <c r="A77" s="111" t="s">
        <v>51</v>
      </c>
      <c r="B77" s="2"/>
    </row>
    <row r="78" spans="1:24" x14ac:dyDescent="0.2">
      <c r="A78" s="111" t="s">
        <v>51</v>
      </c>
      <c r="C78" s="99" t="s">
        <v>67</v>
      </c>
      <c r="D78" s="99" t="s">
        <v>68</v>
      </c>
      <c r="E78" s="99" t="s">
        <v>82</v>
      </c>
      <c r="F78" s="99" t="s">
        <v>85</v>
      </c>
      <c r="G78" s="99" t="s">
        <v>85</v>
      </c>
      <c r="H78" s="99" t="s">
        <v>92</v>
      </c>
      <c r="I78" s="99" t="s">
        <v>93</v>
      </c>
      <c r="J78" s="99" t="s">
        <v>140</v>
      </c>
      <c r="K78" s="112" t="s">
        <v>94</v>
      </c>
    </row>
    <row r="79" spans="1:24" x14ac:dyDescent="0.2">
      <c r="A79" s="111" t="s">
        <v>51</v>
      </c>
      <c r="B79" s="6" t="s">
        <v>12</v>
      </c>
      <c r="C79" s="12">
        <v>823.1</v>
      </c>
      <c r="D79" s="12">
        <f t="shared" ref="D79:I79" si="16">D48/D66</f>
        <v>757.11111111111109</v>
      </c>
      <c r="E79" s="12">
        <f t="shared" si="16"/>
        <v>936.625</v>
      </c>
      <c r="F79" s="12">
        <f t="shared" si="16"/>
        <v>763</v>
      </c>
      <c r="G79" s="12">
        <f t="shared" si="16"/>
        <v>692.77777777777783</v>
      </c>
      <c r="H79" s="12">
        <f t="shared" si="16"/>
        <v>673</v>
      </c>
      <c r="I79" s="12">
        <f t="shared" si="16"/>
        <v>809.21739130434776</v>
      </c>
      <c r="J79" s="12">
        <f t="shared" ref="J79" si="17">J48/J66</f>
        <v>724</v>
      </c>
      <c r="K79" s="12">
        <f t="shared" ref="K79" si="18">AVERAGE(F79:J79)</f>
        <v>732.39903381642512</v>
      </c>
    </row>
    <row r="80" spans="1:24" x14ac:dyDescent="0.2">
      <c r="A80" s="111" t="s">
        <v>51</v>
      </c>
      <c r="C80" s="10"/>
      <c r="D80" s="10"/>
      <c r="E80" s="10"/>
      <c r="F80" s="10"/>
      <c r="G80" s="10"/>
      <c r="H80" s="99"/>
      <c r="I80" s="99"/>
      <c r="J80" s="99"/>
      <c r="K80" s="10"/>
    </row>
    <row r="81" spans="1:10" x14ac:dyDescent="0.2">
      <c r="A81" s="111" t="s">
        <v>51</v>
      </c>
      <c r="H81" s="99"/>
      <c r="I81" s="99"/>
      <c r="J81" s="99"/>
    </row>
  </sheetData>
  <mergeCells count="6">
    <mergeCell ref="N63:X66"/>
    <mergeCell ref="N9:X10"/>
    <mergeCell ref="N12:X15"/>
    <mergeCell ref="N29:X31"/>
    <mergeCell ref="N60:X61"/>
    <mergeCell ref="N17:X20"/>
  </mergeCells>
  <pageMargins left="0.8" right="0.25" top="0.5" bottom="0.5"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N72" sqref="N72"/>
    </sheetView>
  </sheetViews>
  <sheetFormatPr defaultRowHeight="12.75" x14ac:dyDescent="0.2"/>
  <cols>
    <col min="1" max="1" width="11.85546875" bestFit="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t="s">
        <v>54</v>
      </c>
      <c r="B1" s="15" t="s">
        <v>0</v>
      </c>
      <c r="C1" s="15"/>
      <c r="D1" s="15"/>
      <c r="E1" s="15"/>
      <c r="F1" s="20"/>
      <c r="G1" s="20"/>
      <c r="H1" s="20"/>
      <c r="I1" s="20"/>
      <c r="J1" s="20"/>
      <c r="K1" s="20"/>
    </row>
    <row r="2" spans="1:24" x14ac:dyDescent="0.2">
      <c r="A2" t="s">
        <v>54</v>
      </c>
      <c r="B2" s="15" t="s">
        <v>91</v>
      </c>
      <c r="C2" s="15"/>
      <c r="D2" s="15"/>
      <c r="E2" s="15"/>
      <c r="F2" s="20"/>
      <c r="G2" s="20"/>
      <c r="H2" s="20"/>
      <c r="I2" s="20"/>
      <c r="J2" s="20"/>
      <c r="K2" s="20"/>
    </row>
    <row r="3" spans="1:24" x14ac:dyDescent="0.2">
      <c r="A3" t="s">
        <v>54</v>
      </c>
      <c r="K3" s="48"/>
    </row>
    <row r="4" spans="1:24" x14ac:dyDescent="0.2">
      <c r="A4" t="s">
        <v>54</v>
      </c>
      <c r="B4" s="113" t="s">
        <v>109</v>
      </c>
      <c r="C4" s="15"/>
      <c r="D4" s="15"/>
      <c r="E4" s="15"/>
      <c r="F4" s="15"/>
      <c r="G4" s="15"/>
      <c r="H4" s="15"/>
      <c r="I4" s="15"/>
      <c r="J4" s="113"/>
      <c r="K4" s="15"/>
    </row>
    <row r="5" spans="1:24" x14ac:dyDescent="0.2">
      <c r="A5" t="s">
        <v>54</v>
      </c>
      <c r="B5" s="1"/>
      <c r="C5" s="1"/>
      <c r="D5" s="1"/>
      <c r="E5" s="1"/>
      <c r="F5" s="1"/>
      <c r="H5" s="80"/>
      <c r="I5" s="88"/>
      <c r="J5" s="88"/>
      <c r="K5" s="87"/>
    </row>
    <row r="6" spans="1:24" ht="18" x14ac:dyDescent="0.25">
      <c r="A6" t="s">
        <v>54</v>
      </c>
      <c r="B6" s="9" t="s">
        <v>28</v>
      </c>
      <c r="C6" s="1"/>
      <c r="D6" s="75"/>
      <c r="F6" s="1"/>
      <c r="G6" s="1"/>
      <c r="H6" s="80"/>
      <c r="I6" s="88"/>
      <c r="J6" s="88"/>
      <c r="K6" s="39"/>
    </row>
    <row r="7" spans="1:24" x14ac:dyDescent="0.2">
      <c r="A7" t="s">
        <v>54</v>
      </c>
      <c r="B7" s="1"/>
      <c r="C7" s="1"/>
      <c r="D7" s="1"/>
      <c r="E7" s="1"/>
      <c r="F7" s="1"/>
      <c r="G7" s="1"/>
      <c r="H7" s="80"/>
      <c r="I7" s="88"/>
      <c r="J7" s="88"/>
      <c r="K7" s="1"/>
    </row>
    <row r="8" spans="1:24" x14ac:dyDescent="0.2">
      <c r="A8" t="s">
        <v>54</v>
      </c>
    </row>
    <row r="9" spans="1:24" x14ac:dyDescent="0.2">
      <c r="A9" t="s">
        <v>54</v>
      </c>
      <c r="B9" s="2" t="s">
        <v>16</v>
      </c>
      <c r="N9" s="131" t="s">
        <v>102</v>
      </c>
      <c r="O9" s="131"/>
      <c r="P9" s="131"/>
      <c r="Q9" s="131"/>
      <c r="R9" s="131"/>
      <c r="S9" s="131"/>
      <c r="T9" s="131"/>
      <c r="U9" s="131"/>
      <c r="V9" s="131"/>
      <c r="W9" s="131"/>
      <c r="X9" s="131"/>
    </row>
    <row r="10" spans="1:24" x14ac:dyDescent="0.2">
      <c r="N10" s="131"/>
      <c r="O10" s="131"/>
      <c r="P10" s="131"/>
      <c r="Q10" s="131"/>
      <c r="R10" s="131"/>
      <c r="S10" s="131"/>
      <c r="T10" s="131"/>
      <c r="U10" s="131"/>
      <c r="V10" s="131"/>
      <c r="W10" s="131"/>
      <c r="X10" s="131"/>
    </row>
    <row r="11" spans="1:24" x14ac:dyDescent="0.2">
      <c r="A11" t="s">
        <v>54</v>
      </c>
      <c r="B11" s="3" t="s">
        <v>20</v>
      </c>
      <c r="C11" s="5" t="s">
        <v>67</v>
      </c>
      <c r="D11" s="5" t="s">
        <v>68</v>
      </c>
      <c r="E11" s="5" t="s">
        <v>82</v>
      </c>
      <c r="F11" s="5" t="s">
        <v>85</v>
      </c>
      <c r="G11" s="5" t="s">
        <v>89</v>
      </c>
      <c r="H11" s="5" t="s">
        <v>92</v>
      </c>
      <c r="I11" s="5" t="s">
        <v>93</v>
      </c>
      <c r="J11" s="99" t="s">
        <v>140</v>
      </c>
      <c r="K11" s="4" t="s">
        <v>94</v>
      </c>
    </row>
    <row r="12" spans="1:24" x14ac:dyDescent="0.2">
      <c r="A12" t="s">
        <v>54</v>
      </c>
      <c r="B12" s="6" t="s">
        <v>2</v>
      </c>
      <c r="C12" s="6"/>
      <c r="D12" s="6"/>
      <c r="E12" s="6"/>
      <c r="F12" s="6"/>
      <c r="G12" s="6"/>
      <c r="H12" s="6"/>
      <c r="I12" s="6"/>
      <c r="J12" s="6"/>
      <c r="K12" s="6"/>
      <c r="N12" s="132" t="s">
        <v>114</v>
      </c>
      <c r="O12" s="132"/>
      <c r="P12" s="132"/>
      <c r="Q12" s="132"/>
      <c r="R12" s="132"/>
      <c r="S12" s="132"/>
      <c r="T12" s="132"/>
      <c r="U12" s="132"/>
      <c r="V12" s="132"/>
      <c r="W12" s="132"/>
      <c r="X12" s="132"/>
    </row>
    <row r="13" spans="1:24" ht="15" x14ac:dyDescent="0.25">
      <c r="A13" t="s">
        <v>54</v>
      </c>
      <c r="B13" s="6" t="s">
        <v>3</v>
      </c>
      <c r="C13" s="6">
        <v>41</v>
      </c>
      <c r="D13" s="6">
        <v>39</v>
      </c>
      <c r="E13" s="6">
        <v>36</v>
      </c>
      <c r="F13" s="6">
        <v>36</v>
      </c>
      <c r="G13" s="6">
        <v>74</v>
      </c>
      <c r="H13" s="6">
        <v>88</v>
      </c>
      <c r="I13" s="6">
        <v>93</v>
      </c>
      <c r="J13" s="6">
        <v>95</v>
      </c>
      <c r="K13" s="12">
        <f>AVERAGE(F13:J13)</f>
        <v>77.2</v>
      </c>
      <c r="M13" s="59"/>
      <c r="N13" s="132"/>
      <c r="O13" s="132"/>
      <c r="P13" s="132"/>
      <c r="Q13" s="132"/>
      <c r="R13" s="132"/>
      <c r="S13" s="132"/>
      <c r="T13" s="132"/>
      <c r="U13" s="132"/>
      <c r="V13" s="132"/>
      <c r="W13" s="132"/>
      <c r="X13" s="132"/>
    </row>
    <row r="14" spans="1:24" x14ac:dyDescent="0.2">
      <c r="A14" t="s">
        <v>54</v>
      </c>
      <c r="B14" s="6" t="s">
        <v>4</v>
      </c>
      <c r="C14" s="6">
        <v>49</v>
      </c>
      <c r="D14" s="6">
        <v>59</v>
      </c>
      <c r="E14" s="6">
        <v>49</v>
      </c>
      <c r="F14" s="6">
        <v>45</v>
      </c>
      <c r="G14" s="6">
        <v>35</v>
      </c>
      <c r="H14" s="6">
        <v>27</v>
      </c>
      <c r="I14" s="6">
        <v>28</v>
      </c>
      <c r="J14" s="6">
        <v>27</v>
      </c>
      <c r="K14" s="12">
        <f t="shared" ref="K14:K16" si="0">AVERAGE(F14:J14)</f>
        <v>32.4</v>
      </c>
      <c r="N14" s="132"/>
      <c r="O14" s="132"/>
      <c r="P14" s="132"/>
      <c r="Q14" s="132"/>
      <c r="R14" s="132"/>
      <c r="S14" s="132"/>
      <c r="T14" s="132"/>
      <c r="U14" s="132"/>
      <c r="V14" s="132"/>
      <c r="W14" s="132"/>
      <c r="X14" s="132"/>
    </row>
    <row r="15" spans="1:24" x14ac:dyDescent="0.2">
      <c r="A15" t="s">
        <v>54</v>
      </c>
      <c r="B15" s="6" t="s">
        <v>5</v>
      </c>
      <c r="C15" s="6">
        <v>90</v>
      </c>
      <c r="D15" s="6">
        <f>SUM(D13:D14)</f>
        <v>98</v>
      </c>
      <c r="E15" s="6">
        <f>SUM(E13:E14)</f>
        <v>85</v>
      </c>
      <c r="F15" s="6">
        <f>SUM(F13:F14)</f>
        <v>81</v>
      </c>
      <c r="G15" s="6">
        <v>109</v>
      </c>
      <c r="H15" s="6">
        <v>115</v>
      </c>
      <c r="I15" s="6">
        <v>121</v>
      </c>
      <c r="J15" s="6">
        <v>122</v>
      </c>
      <c r="K15" s="12">
        <f t="shared" si="0"/>
        <v>109.6</v>
      </c>
      <c r="N15" s="132"/>
      <c r="O15" s="132"/>
      <c r="P15" s="132"/>
      <c r="Q15" s="132"/>
      <c r="R15" s="132"/>
      <c r="S15" s="132"/>
      <c r="T15" s="132"/>
      <c r="U15" s="132"/>
      <c r="V15" s="132"/>
      <c r="W15" s="132"/>
      <c r="X15" s="132"/>
    </row>
    <row r="16" spans="1:24" x14ac:dyDescent="0.2">
      <c r="A16" t="s">
        <v>54</v>
      </c>
      <c r="B16" s="11" t="s">
        <v>21</v>
      </c>
      <c r="C16" s="12">
        <v>57.333333333333329</v>
      </c>
      <c r="D16" s="12">
        <f t="shared" ref="D16:I16" si="1">D13+D14/3</f>
        <v>58.666666666666671</v>
      </c>
      <c r="E16" s="12">
        <f t="shared" si="1"/>
        <v>52.333333333333329</v>
      </c>
      <c r="F16" s="12">
        <f t="shared" si="1"/>
        <v>51</v>
      </c>
      <c r="G16" s="12">
        <f t="shared" si="1"/>
        <v>85.666666666666671</v>
      </c>
      <c r="H16" s="12">
        <f t="shared" si="1"/>
        <v>97</v>
      </c>
      <c r="I16" s="12">
        <f t="shared" si="1"/>
        <v>102.33333333333333</v>
      </c>
      <c r="J16" s="12">
        <f t="shared" ref="J16" si="2">J13+J14/3</f>
        <v>104</v>
      </c>
      <c r="K16" s="12">
        <f t="shared" si="0"/>
        <v>88</v>
      </c>
    </row>
    <row r="17" spans="1:24" x14ac:dyDescent="0.2">
      <c r="A17" t="s">
        <v>54</v>
      </c>
      <c r="B17" s="8" t="s">
        <v>25</v>
      </c>
      <c r="N17" s="132" t="s">
        <v>138</v>
      </c>
      <c r="O17" s="132"/>
      <c r="P17" s="132"/>
      <c r="Q17" s="132"/>
      <c r="R17" s="132"/>
      <c r="S17" s="132"/>
      <c r="T17" s="132"/>
      <c r="U17" s="132"/>
      <c r="V17" s="132"/>
      <c r="W17" s="132"/>
      <c r="X17" s="132"/>
    </row>
    <row r="18" spans="1:24" x14ac:dyDescent="0.2">
      <c r="A18" t="s">
        <v>54</v>
      </c>
      <c r="N18" s="132"/>
      <c r="O18" s="132"/>
      <c r="P18" s="132"/>
      <c r="Q18" s="132"/>
      <c r="R18" s="132"/>
      <c r="S18" s="132"/>
      <c r="T18" s="132"/>
      <c r="U18" s="132"/>
      <c r="V18" s="132"/>
      <c r="W18" s="132"/>
      <c r="X18" s="132"/>
    </row>
    <row r="19" spans="1:24" x14ac:dyDescent="0.2">
      <c r="A19" t="s">
        <v>54</v>
      </c>
      <c r="N19" s="132"/>
      <c r="O19" s="132"/>
      <c r="P19" s="132"/>
      <c r="Q19" s="132"/>
      <c r="R19" s="132"/>
      <c r="S19" s="132"/>
      <c r="T19" s="132"/>
      <c r="U19" s="132"/>
      <c r="V19" s="132"/>
      <c r="W19" s="132"/>
      <c r="X19" s="132"/>
    </row>
    <row r="20" spans="1:24" x14ac:dyDescent="0.2">
      <c r="A20" t="s">
        <v>54</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t="s">
        <v>54</v>
      </c>
      <c r="B21" s="6" t="s">
        <v>2</v>
      </c>
      <c r="C21" s="6"/>
      <c r="D21" s="6"/>
      <c r="E21" s="6"/>
      <c r="F21" s="6"/>
      <c r="G21" s="6"/>
      <c r="H21" s="6"/>
      <c r="I21" s="6"/>
      <c r="J21" s="6"/>
      <c r="K21" s="12"/>
    </row>
    <row r="22" spans="1:24" x14ac:dyDescent="0.2">
      <c r="A22" t="s">
        <v>54</v>
      </c>
      <c r="B22" s="6" t="s">
        <v>3</v>
      </c>
      <c r="C22" s="6">
        <v>0</v>
      </c>
      <c r="D22" s="6">
        <v>2</v>
      </c>
      <c r="E22" s="6">
        <v>0</v>
      </c>
      <c r="F22" s="6">
        <v>0</v>
      </c>
      <c r="G22" s="6">
        <v>0</v>
      </c>
      <c r="H22" s="6">
        <v>1</v>
      </c>
      <c r="I22" s="6">
        <v>0</v>
      </c>
      <c r="J22" s="6">
        <v>0</v>
      </c>
      <c r="K22" s="12">
        <f>AVERAGE(F22:J22)</f>
        <v>0.2</v>
      </c>
    </row>
    <row r="23" spans="1:24" x14ac:dyDescent="0.2">
      <c r="A23" t="s">
        <v>54</v>
      </c>
      <c r="B23" s="6" t="s">
        <v>4</v>
      </c>
      <c r="C23" s="6">
        <v>9</v>
      </c>
      <c r="D23" s="6">
        <v>7</v>
      </c>
      <c r="E23" s="6">
        <v>5</v>
      </c>
      <c r="F23" s="6">
        <v>14</v>
      </c>
      <c r="G23" s="6">
        <v>4</v>
      </c>
      <c r="H23" s="6">
        <v>7</v>
      </c>
      <c r="I23" s="6">
        <v>6</v>
      </c>
      <c r="J23" s="6">
        <v>6</v>
      </c>
      <c r="K23" s="12">
        <f t="shared" ref="K23:K25" si="3">AVERAGE(F23:J23)</f>
        <v>7.4</v>
      </c>
    </row>
    <row r="24" spans="1:24" x14ac:dyDescent="0.2">
      <c r="A24" t="s">
        <v>54</v>
      </c>
      <c r="B24" s="6" t="s">
        <v>5</v>
      </c>
      <c r="C24" s="6">
        <v>9</v>
      </c>
      <c r="D24" s="6">
        <f>SUM(D22:D23)</f>
        <v>9</v>
      </c>
      <c r="E24" s="6">
        <f>SUM(E22:E23)</f>
        <v>5</v>
      </c>
      <c r="F24" s="6">
        <f>SUM(F22:F23)</f>
        <v>14</v>
      </c>
      <c r="G24" s="6">
        <v>4</v>
      </c>
      <c r="H24" s="6">
        <v>8</v>
      </c>
      <c r="I24" s="6">
        <v>6</v>
      </c>
      <c r="J24" s="6">
        <v>6</v>
      </c>
      <c r="K24" s="12">
        <f t="shared" si="3"/>
        <v>7.6</v>
      </c>
    </row>
    <row r="25" spans="1:24" x14ac:dyDescent="0.2">
      <c r="A25" t="s">
        <v>54</v>
      </c>
      <c r="B25" s="11" t="s">
        <v>21</v>
      </c>
      <c r="C25" s="12">
        <v>3</v>
      </c>
      <c r="D25" s="12">
        <f t="shared" ref="D25:I25" si="4">D22+D23/3</f>
        <v>4.3333333333333339</v>
      </c>
      <c r="E25" s="12">
        <f t="shared" si="4"/>
        <v>1.6666666666666667</v>
      </c>
      <c r="F25" s="12">
        <f t="shared" si="4"/>
        <v>4.666666666666667</v>
      </c>
      <c r="G25" s="12">
        <f t="shared" si="4"/>
        <v>1.3333333333333333</v>
      </c>
      <c r="H25" s="12">
        <f t="shared" si="4"/>
        <v>3.3333333333333335</v>
      </c>
      <c r="I25" s="12">
        <f t="shared" si="4"/>
        <v>2</v>
      </c>
      <c r="J25" s="12">
        <f t="shared" ref="J25" si="5">J22+J23/3</f>
        <v>2</v>
      </c>
      <c r="K25" s="12">
        <f t="shared" si="3"/>
        <v>2.666666666666667</v>
      </c>
    </row>
    <row r="26" spans="1:24" x14ac:dyDescent="0.2">
      <c r="A26" t="s">
        <v>54</v>
      </c>
      <c r="B26" s="8" t="s">
        <v>25</v>
      </c>
      <c r="C26" s="10"/>
      <c r="D26" s="10"/>
      <c r="E26" s="10"/>
      <c r="F26" s="10"/>
      <c r="G26" s="10"/>
      <c r="H26" s="10"/>
      <c r="I26" s="10"/>
      <c r="J26" s="10"/>
      <c r="K26" s="10"/>
    </row>
    <row r="27" spans="1:24" ht="13.5" x14ac:dyDescent="0.25">
      <c r="A27" t="s">
        <v>54</v>
      </c>
      <c r="B27" s="93" t="s">
        <v>95</v>
      </c>
    </row>
    <row r="28" spans="1:24" x14ac:dyDescent="0.2">
      <c r="A28" t="s">
        <v>54</v>
      </c>
    </row>
    <row r="29" spans="1:24" ht="12.75" customHeight="1" x14ac:dyDescent="0.2">
      <c r="A29" t="s">
        <v>54</v>
      </c>
      <c r="B29" s="2" t="s">
        <v>18</v>
      </c>
      <c r="N29" s="128" t="s">
        <v>103</v>
      </c>
      <c r="O29" s="128"/>
      <c r="P29" s="128"/>
      <c r="Q29" s="128"/>
      <c r="R29" s="128"/>
      <c r="S29" s="128"/>
      <c r="T29" s="128"/>
      <c r="U29" s="128"/>
      <c r="V29" s="128"/>
      <c r="W29" s="128"/>
      <c r="X29" s="128"/>
    </row>
    <row r="30" spans="1:24" x14ac:dyDescent="0.2">
      <c r="A30" t="s">
        <v>54</v>
      </c>
      <c r="N30" s="128"/>
      <c r="O30" s="128"/>
      <c r="P30" s="128"/>
      <c r="Q30" s="128"/>
      <c r="R30" s="128"/>
      <c r="S30" s="128"/>
      <c r="T30" s="128"/>
      <c r="U30" s="128"/>
      <c r="V30" s="128"/>
      <c r="W30" s="128"/>
      <c r="X30" s="128"/>
    </row>
    <row r="31" spans="1:24" x14ac:dyDescent="0.2">
      <c r="A31" t="s">
        <v>54</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54</v>
      </c>
      <c r="B32" s="21" t="s">
        <v>1</v>
      </c>
      <c r="C32" s="6">
        <v>11</v>
      </c>
      <c r="D32" s="6">
        <v>28</v>
      </c>
      <c r="E32" s="6">
        <v>22</v>
      </c>
      <c r="F32" s="6">
        <v>15</v>
      </c>
      <c r="G32" s="6">
        <v>18</v>
      </c>
      <c r="H32" s="6">
        <v>20</v>
      </c>
      <c r="I32" s="6">
        <v>24</v>
      </c>
      <c r="J32" s="6">
        <v>31</v>
      </c>
      <c r="K32" s="12">
        <f t="shared" ref="K32:K34" si="6">AVERAGE(F32:J32)</f>
        <v>21.6</v>
      </c>
    </row>
    <row r="33" spans="1:14" x14ac:dyDescent="0.2">
      <c r="A33" t="s">
        <v>54</v>
      </c>
      <c r="B33" s="21" t="s">
        <v>11</v>
      </c>
      <c r="C33" s="24"/>
      <c r="D33" s="6"/>
      <c r="E33" s="6"/>
      <c r="F33" s="6"/>
      <c r="G33" s="6"/>
      <c r="H33" s="6"/>
      <c r="I33" s="6"/>
      <c r="J33" s="6"/>
      <c r="K33" s="12"/>
    </row>
    <row r="34" spans="1:14" ht="12.75" customHeight="1" x14ac:dyDescent="0.2">
      <c r="A34" t="s">
        <v>54</v>
      </c>
      <c r="B34" s="122" t="s">
        <v>11</v>
      </c>
      <c r="C34" s="21">
        <v>1</v>
      </c>
      <c r="D34" s="21">
        <v>5</v>
      </c>
      <c r="E34" s="21"/>
      <c r="F34" s="21">
        <v>3</v>
      </c>
      <c r="G34" s="21">
        <v>8</v>
      </c>
      <c r="H34" s="21">
        <v>4</v>
      </c>
      <c r="I34" s="21">
        <v>4</v>
      </c>
      <c r="J34" s="21">
        <v>0</v>
      </c>
      <c r="K34" s="12">
        <f t="shared" si="6"/>
        <v>3.8</v>
      </c>
    </row>
    <row r="35" spans="1:14" x14ac:dyDescent="0.2">
      <c r="A35" t="s">
        <v>54</v>
      </c>
    </row>
    <row r="36" spans="1:14" x14ac:dyDescent="0.2">
      <c r="A36" t="s">
        <v>54</v>
      </c>
      <c r="B36" s="2" t="s">
        <v>19</v>
      </c>
    </row>
    <row r="37" spans="1:14" x14ac:dyDescent="0.2">
      <c r="A37" t="s">
        <v>54</v>
      </c>
    </row>
    <row r="38" spans="1:14" x14ac:dyDescent="0.2">
      <c r="A38" t="s">
        <v>54</v>
      </c>
      <c r="C38" s="5" t="s">
        <v>67</v>
      </c>
      <c r="D38" s="5" t="s">
        <v>68</v>
      </c>
      <c r="E38" s="5" t="s">
        <v>82</v>
      </c>
      <c r="F38" s="5" t="s">
        <v>85</v>
      </c>
      <c r="G38" s="5" t="s">
        <v>89</v>
      </c>
      <c r="H38" s="5" t="s">
        <v>92</v>
      </c>
      <c r="I38" s="5" t="s">
        <v>93</v>
      </c>
      <c r="J38" s="99" t="s">
        <v>140</v>
      </c>
      <c r="K38" s="4" t="s">
        <v>94</v>
      </c>
    </row>
    <row r="39" spans="1:14" x14ac:dyDescent="0.2">
      <c r="A39" t="s">
        <v>54</v>
      </c>
      <c r="B39" s="21" t="s">
        <v>1</v>
      </c>
      <c r="C39" s="12">
        <v>8.1818181818181817</v>
      </c>
      <c r="D39" s="12">
        <f t="shared" ref="D39:J39" si="7">D15/D32</f>
        <v>3.5</v>
      </c>
      <c r="E39" s="12">
        <f t="shared" si="7"/>
        <v>3.8636363636363638</v>
      </c>
      <c r="F39" s="12">
        <f t="shared" si="7"/>
        <v>5.4</v>
      </c>
      <c r="G39" s="12">
        <f t="shared" si="7"/>
        <v>6.0555555555555554</v>
      </c>
      <c r="H39" s="12">
        <f t="shared" si="7"/>
        <v>5.75</v>
      </c>
      <c r="I39" s="12">
        <f t="shared" si="7"/>
        <v>5.041666666666667</v>
      </c>
      <c r="J39" s="12">
        <f t="shared" si="7"/>
        <v>3.935483870967742</v>
      </c>
      <c r="K39" s="12">
        <f t="shared" ref="K39" si="8">AVERAGE(F39:J39)</f>
        <v>5.2365412186379929</v>
      </c>
    </row>
    <row r="40" spans="1:14" x14ac:dyDescent="0.2">
      <c r="A40" t="s">
        <v>54</v>
      </c>
      <c r="B40" s="21" t="s">
        <v>11</v>
      </c>
      <c r="C40" s="24"/>
      <c r="D40" s="12"/>
      <c r="E40" s="22"/>
      <c r="F40" s="84"/>
      <c r="G40" s="84"/>
      <c r="H40" s="84"/>
      <c r="I40" s="84"/>
      <c r="J40" s="84"/>
      <c r="K40" s="12"/>
    </row>
    <row r="41" spans="1:14" x14ac:dyDescent="0.2">
      <c r="A41" t="s">
        <v>54</v>
      </c>
      <c r="B41" s="30" t="s">
        <v>69</v>
      </c>
      <c r="C41" s="10"/>
      <c r="D41" s="10"/>
      <c r="E41" s="10"/>
      <c r="F41" s="10"/>
      <c r="G41" s="10"/>
      <c r="H41" s="10"/>
      <c r="I41" s="10"/>
      <c r="J41" s="10"/>
      <c r="K41" s="10"/>
    </row>
    <row r="42" spans="1:14" x14ac:dyDescent="0.2">
      <c r="A42" t="s">
        <v>54</v>
      </c>
    </row>
    <row r="43" spans="1:14" x14ac:dyDescent="0.2">
      <c r="A43" t="s">
        <v>54</v>
      </c>
      <c r="B43" s="2" t="s">
        <v>7</v>
      </c>
      <c r="N43" s="114" t="s">
        <v>121</v>
      </c>
    </row>
    <row r="44" spans="1:14" x14ac:dyDescent="0.2">
      <c r="A44" t="s">
        <v>54</v>
      </c>
    </row>
    <row r="45" spans="1:14" x14ac:dyDescent="0.2">
      <c r="A45" t="s">
        <v>54</v>
      </c>
      <c r="B45" s="7"/>
      <c r="C45" s="5" t="s">
        <v>67</v>
      </c>
      <c r="D45" s="5" t="s">
        <v>68</v>
      </c>
      <c r="E45" s="5" t="s">
        <v>82</v>
      </c>
      <c r="F45" s="5" t="s">
        <v>85</v>
      </c>
      <c r="G45" s="5" t="s">
        <v>89</v>
      </c>
      <c r="H45" s="5" t="s">
        <v>92</v>
      </c>
      <c r="I45" s="5" t="s">
        <v>93</v>
      </c>
      <c r="J45" s="99" t="s">
        <v>140</v>
      </c>
      <c r="K45" s="4" t="s">
        <v>94</v>
      </c>
    </row>
    <row r="46" spans="1:14" x14ac:dyDescent="0.2">
      <c r="A46" t="s">
        <v>54</v>
      </c>
      <c r="B46" s="6" t="s">
        <v>20</v>
      </c>
      <c r="C46" s="73">
        <v>10083</v>
      </c>
      <c r="D46" s="73">
        <f>171+9969</f>
        <v>10140</v>
      </c>
      <c r="E46" s="73">
        <v>11306</v>
      </c>
      <c r="F46" s="73">
        <v>9887</v>
      </c>
      <c r="G46" s="73">
        <v>9592</v>
      </c>
      <c r="H46" s="73">
        <v>9711</v>
      </c>
      <c r="I46" s="73">
        <v>10136</v>
      </c>
      <c r="J46" s="102">
        <v>10640</v>
      </c>
      <c r="K46" s="124">
        <f t="shared" ref="K46:K48" si="9">AVERAGE(F46:J46)</f>
        <v>9993.2000000000007</v>
      </c>
    </row>
    <row r="47" spans="1:14" x14ac:dyDescent="0.2">
      <c r="A47" t="s">
        <v>54</v>
      </c>
      <c r="B47" s="6" t="s">
        <v>11</v>
      </c>
      <c r="C47" s="73">
        <v>186</v>
      </c>
      <c r="D47" s="73">
        <v>192</v>
      </c>
      <c r="E47" s="73">
        <v>309</v>
      </c>
      <c r="F47" s="73">
        <v>321</v>
      </c>
      <c r="G47" s="73">
        <v>223</v>
      </c>
      <c r="H47" s="73">
        <v>175</v>
      </c>
      <c r="I47" s="73">
        <v>104</v>
      </c>
      <c r="J47" s="102">
        <v>154</v>
      </c>
      <c r="K47" s="124">
        <f t="shared" si="9"/>
        <v>195.4</v>
      </c>
    </row>
    <row r="48" spans="1:14" x14ac:dyDescent="0.2">
      <c r="A48" t="s">
        <v>54</v>
      </c>
      <c r="B48" s="6" t="s">
        <v>5</v>
      </c>
      <c r="C48" s="73">
        <v>10269</v>
      </c>
      <c r="D48" s="73">
        <f>SUM(D46:D47)</f>
        <v>10332</v>
      </c>
      <c r="E48" s="73">
        <f>SUM(E46:E47)</f>
        <v>11615</v>
      </c>
      <c r="F48" s="73">
        <f>SUM(F46:F47)</f>
        <v>10208</v>
      </c>
      <c r="G48" s="73">
        <v>9815</v>
      </c>
      <c r="H48" s="73">
        <v>9886</v>
      </c>
      <c r="I48" s="73">
        <v>10240</v>
      </c>
      <c r="J48" s="102">
        <v>10794</v>
      </c>
      <c r="K48" s="124">
        <f t="shared" si="9"/>
        <v>10188.6</v>
      </c>
    </row>
    <row r="49" spans="1:24" x14ac:dyDescent="0.2">
      <c r="A49" t="s">
        <v>54</v>
      </c>
    </row>
    <row r="50" spans="1:24" x14ac:dyDescent="0.2">
      <c r="A50" t="s">
        <v>54</v>
      </c>
    </row>
    <row r="51" spans="1:24" x14ac:dyDescent="0.2">
      <c r="A51" t="s">
        <v>54</v>
      </c>
      <c r="B51" s="2" t="s">
        <v>8</v>
      </c>
    </row>
    <row r="52" spans="1:24" x14ac:dyDescent="0.2">
      <c r="A52" t="s">
        <v>54</v>
      </c>
    </row>
    <row r="53" spans="1:24" x14ac:dyDescent="0.2">
      <c r="A53" t="s">
        <v>54</v>
      </c>
      <c r="B53" s="7"/>
      <c r="C53" s="5" t="s">
        <v>67</v>
      </c>
      <c r="D53" s="5" t="s">
        <v>68</v>
      </c>
      <c r="E53" s="5" t="s">
        <v>82</v>
      </c>
      <c r="F53" s="5" t="s">
        <v>85</v>
      </c>
      <c r="G53" s="5" t="s">
        <v>89</v>
      </c>
      <c r="H53" s="5" t="s">
        <v>92</v>
      </c>
      <c r="I53" s="5" t="s">
        <v>93</v>
      </c>
      <c r="J53" s="99" t="s">
        <v>140</v>
      </c>
      <c r="K53" s="4" t="s">
        <v>94</v>
      </c>
    </row>
    <row r="54" spans="1:24" x14ac:dyDescent="0.2">
      <c r="A54" t="s">
        <v>54</v>
      </c>
      <c r="B54" s="6" t="s">
        <v>9</v>
      </c>
      <c r="C54" s="6">
        <v>40</v>
      </c>
      <c r="D54" s="6">
        <v>40</v>
      </c>
      <c r="E54" s="6">
        <v>46</v>
      </c>
      <c r="F54" s="6">
        <v>41</v>
      </c>
      <c r="G54" s="6">
        <v>40</v>
      </c>
      <c r="H54" s="6">
        <v>41</v>
      </c>
      <c r="I54" s="6">
        <v>45</v>
      </c>
      <c r="J54" s="6">
        <v>43</v>
      </c>
      <c r="K54" s="12">
        <f t="shared" ref="K54:K56" si="10">AVERAGE(F54:J54)</f>
        <v>42</v>
      </c>
    </row>
    <row r="55" spans="1:24" x14ac:dyDescent="0.2">
      <c r="A55" t="s">
        <v>54</v>
      </c>
      <c r="B55" s="6" t="s">
        <v>10</v>
      </c>
      <c r="C55" s="6">
        <v>16</v>
      </c>
      <c r="D55" s="6">
        <v>15</v>
      </c>
      <c r="E55" s="6">
        <v>16</v>
      </c>
      <c r="F55" s="6">
        <v>13</v>
      </c>
      <c r="G55" s="6">
        <v>15</v>
      </c>
      <c r="H55" s="6">
        <v>14</v>
      </c>
      <c r="I55" s="6">
        <v>15</v>
      </c>
      <c r="J55" s="6">
        <v>14</v>
      </c>
      <c r="K55" s="12">
        <f t="shared" si="10"/>
        <v>14.2</v>
      </c>
    </row>
    <row r="56" spans="1:24" x14ac:dyDescent="0.2">
      <c r="A56" t="s">
        <v>54</v>
      </c>
      <c r="B56" s="6" t="s">
        <v>11</v>
      </c>
      <c r="C56" s="27">
        <v>8</v>
      </c>
      <c r="D56" s="27">
        <v>7</v>
      </c>
      <c r="E56" s="27">
        <v>10</v>
      </c>
      <c r="F56" s="27">
        <v>9</v>
      </c>
      <c r="G56" s="27">
        <v>7</v>
      </c>
      <c r="H56" s="27">
        <v>6</v>
      </c>
      <c r="I56" s="27">
        <v>6</v>
      </c>
      <c r="J56" s="27">
        <v>6</v>
      </c>
      <c r="K56" s="12">
        <f t="shared" si="10"/>
        <v>6.8</v>
      </c>
    </row>
    <row r="57" spans="1:24" x14ac:dyDescent="0.2">
      <c r="A57" t="s">
        <v>54</v>
      </c>
      <c r="B57" s="16" t="s">
        <v>22</v>
      </c>
    </row>
    <row r="58" spans="1:24" x14ac:dyDescent="0.2">
      <c r="A58" t="s">
        <v>54</v>
      </c>
    </row>
    <row r="59" spans="1:24" x14ac:dyDescent="0.2">
      <c r="A59" t="s">
        <v>54</v>
      </c>
    </row>
    <row r="60" spans="1:24" x14ac:dyDescent="0.2">
      <c r="A60" t="s">
        <v>54</v>
      </c>
      <c r="B60" s="2" t="s">
        <v>24</v>
      </c>
      <c r="D60" s="78" t="s">
        <v>90</v>
      </c>
      <c r="N60" s="128" t="s">
        <v>101</v>
      </c>
      <c r="O60" s="128"/>
      <c r="P60" s="128"/>
      <c r="Q60" s="128"/>
      <c r="R60" s="128"/>
      <c r="S60" s="128"/>
      <c r="T60" s="128"/>
      <c r="U60" s="128"/>
      <c r="V60" s="128"/>
      <c r="W60" s="128"/>
      <c r="X60" s="128"/>
    </row>
    <row r="61" spans="1:24" x14ac:dyDescent="0.2">
      <c r="A61" t="s">
        <v>54</v>
      </c>
      <c r="B61" s="104" t="s">
        <v>100</v>
      </c>
      <c r="N61" s="128"/>
      <c r="O61" s="128"/>
      <c r="P61" s="128"/>
      <c r="Q61" s="128"/>
      <c r="R61" s="128"/>
      <c r="S61" s="128"/>
      <c r="T61" s="128"/>
      <c r="U61" s="128"/>
      <c r="V61" s="128"/>
      <c r="W61" s="128"/>
      <c r="X61" s="128"/>
    </row>
    <row r="62" spans="1:24" x14ac:dyDescent="0.2">
      <c r="A62" t="s">
        <v>54</v>
      </c>
      <c r="B62" s="7"/>
      <c r="C62" s="5" t="s">
        <v>67</v>
      </c>
      <c r="D62" s="5" t="s">
        <v>68</v>
      </c>
      <c r="E62" s="5" t="s">
        <v>82</v>
      </c>
      <c r="F62" s="5" t="s">
        <v>85</v>
      </c>
      <c r="G62" s="5" t="s">
        <v>89</v>
      </c>
      <c r="H62" s="5" t="s">
        <v>92</v>
      </c>
      <c r="I62" s="5" t="s">
        <v>93</v>
      </c>
      <c r="J62" s="99" t="s">
        <v>140</v>
      </c>
      <c r="K62" s="4" t="s">
        <v>94</v>
      </c>
    </row>
    <row r="63" spans="1:24" x14ac:dyDescent="0.2">
      <c r="A63" t="s">
        <v>54</v>
      </c>
      <c r="B63" s="6" t="s">
        <v>3</v>
      </c>
      <c r="C63" s="17">
        <v>13</v>
      </c>
      <c r="D63" s="17">
        <v>13</v>
      </c>
      <c r="E63" s="17">
        <v>13</v>
      </c>
      <c r="F63" s="17">
        <v>13</v>
      </c>
      <c r="G63" s="17">
        <v>13</v>
      </c>
      <c r="H63" s="17">
        <v>13</v>
      </c>
      <c r="I63" s="17">
        <v>13</v>
      </c>
      <c r="J63" s="17">
        <v>14</v>
      </c>
      <c r="K63" s="12">
        <f t="shared" ref="K63:K66" si="11">AVERAGE(F63:J63)</f>
        <v>13.2</v>
      </c>
      <c r="N63" s="132" t="s">
        <v>139</v>
      </c>
      <c r="O63" s="132"/>
      <c r="P63" s="132"/>
      <c r="Q63" s="132"/>
      <c r="R63" s="132"/>
      <c r="S63" s="132"/>
      <c r="T63" s="132"/>
      <c r="U63" s="132"/>
      <c r="V63" s="132"/>
      <c r="W63" s="132"/>
      <c r="X63" s="132"/>
    </row>
    <row r="64" spans="1:24" x14ac:dyDescent="0.2">
      <c r="A64" t="s">
        <v>54</v>
      </c>
      <c r="B64" s="6" t="s">
        <v>4</v>
      </c>
      <c r="C64" s="17">
        <v>5</v>
      </c>
      <c r="D64" s="17">
        <v>1</v>
      </c>
      <c r="E64" s="17">
        <v>4</v>
      </c>
      <c r="F64" s="17">
        <v>3</v>
      </c>
      <c r="G64" s="17">
        <v>4</v>
      </c>
      <c r="H64" s="17">
        <v>3</v>
      </c>
      <c r="I64" s="17">
        <v>4</v>
      </c>
      <c r="J64" s="17">
        <v>3</v>
      </c>
      <c r="K64" s="12">
        <f t="shared" si="11"/>
        <v>3.4</v>
      </c>
      <c r="N64" s="132"/>
      <c r="O64" s="132"/>
      <c r="P64" s="132"/>
      <c r="Q64" s="132"/>
      <c r="R64" s="132"/>
      <c r="S64" s="132"/>
      <c r="T64" s="132"/>
      <c r="U64" s="132"/>
      <c r="V64" s="132"/>
      <c r="W64" s="132"/>
      <c r="X64" s="132"/>
    </row>
    <row r="65" spans="1:24" x14ac:dyDescent="0.2">
      <c r="A65" t="s">
        <v>54</v>
      </c>
      <c r="B65" s="6" t="s">
        <v>5</v>
      </c>
      <c r="C65" s="6">
        <v>18</v>
      </c>
      <c r="D65" s="6">
        <f>SUM(D63:D64)</f>
        <v>14</v>
      </c>
      <c r="E65" s="6">
        <f>SUM(E63:E64)</f>
        <v>17</v>
      </c>
      <c r="F65" s="6">
        <f>SUM(F63:F64)</f>
        <v>16</v>
      </c>
      <c r="G65" s="6">
        <f>SUM(G63:G64)</f>
        <v>17</v>
      </c>
      <c r="H65" s="6">
        <v>16</v>
      </c>
      <c r="I65" s="6">
        <v>17</v>
      </c>
      <c r="J65" s="6">
        <v>17</v>
      </c>
      <c r="K65" s="12">
        <f t="shared" si="11"/>
        <v>16.600000000000001</v>
      </c>
      <c r="N65" s="132"/>
      <c r="O65" s="132"/>
      <c r="P65" s="132"/>
      <c r="Q65" s="132"/>
      <c r="R65" s="132"/>
      <c r="S65" s="132"/>
      <c r="T65" s="132"/>
      <c r="U65" s="132"/>
      <c r="V65" s="132"/>
      <c r="W65" s="132"/>
      <c r="X65" s="132"/>
    </row>
    <row r="66" spans="1:24" x14ac:dyDescent="0.2">
      <c r="A66" t="s">
        <v>54</v>
      </c>
      <c r="B66" s="11" t="s">
        <v>23</v>
      </c>
      <c r="C66" s="12">
        <v>14.666666666666666</v>
      </c>
      <c r="D66" s="12">
        <f t="shared" ref="D66:I66" si="12">D63+D64/3</f>
        <v>13.333333333333334</v>
      </c>
      <c r="E66" s="12">
        <f t="shared" si="12"/>
        <v>14.333333333333334</v>
      </c>
      <c r="F66" s="12">
        <f t="shared" si="12"/>
        <v>14</v>
      </c>
      <c r="G66" s="12">
        <f t="shared" si="12"/>
        <v>14.333333333333334</v>
      </c>
      <c r="H66" s="12">
        <f t="shared" si="12"/>
        <v>14</v>
      </c>
      <c r="I66" s="12">
        <f t="shared" si="12"/>
        <v>14.333333333333334</v>
      </c>
      <c r="J66" s="12">
        <f t="shared" ref="J66" si="13">J63+J64/3</f>
        <v>15</v>
      </c>
      <c r="K66" s="12">
        <f t="shared" si="11"/>
        <v>14.333333333333334</v>
      </c>
      <c r="N66" s="132"/>
      <c r="O66" s="132"/>
      <c r="P66" s="132"/>
      <c r="Q66" s="132"/>
      <c r="R66" s="132"/>
      <c r="S66" s="132"/>
      <c r="T66" s="132"/>
      <c r="U66" s="132"/>
      <c r="V66" s="132"/>
      <c r="W66" s="132"/>
      <c r="X66" s="132"/>
    </row>
    <row r="67" spans="1:24" x14ac:dyDescent="0.2">
      <c r="A67" t="s">
        <v>54</v>
      </c>
      <c r="B67" s="8" t="s">
        <v>26</v>
      </c>
    </row>
    <row r="68" spans="1:24" x14ac:dyDescent="0.2">
      <c r="A68" t="s">
        <v>54</v>
      </c>
    </row>
    <row r="69" spans="1:24" x14ac:dyDescent="0.2">
      <c r="A69" t="s">
        <v>54</v>
      </c>
    </row>
    <row r="70" spans="1:24" x14ac:dyDescent="0.2">
      <c r="A70" t="s">
        <v>54</v>
      </c>
      <c r="B70" s="2" t="s">
        <v>27</v>
      </c>
    </row>
    <row r="71" spans="1:24" x14ac:dyDescent="0.2">
      <c r="A71" t="s">
        <v>54</v>
      </c>
      <c r="B71" s="2"/>
    </row>
    <row r="72" spans="1:24" x14ac:dyDescent="0.2">
      <c r="A72" t="s">
        <v>54</v>
      </c>
      <c r="C72" s="5" t="s">
        <v>67</v>
      </c>
      <c r="D72" s="5" t="s">
        <v>68</v>
      </c>
      <c r="E72" s="5" t="s">
        <v>82</v>
      </c>
      <c r="F72" s="5" t="s">
        <v>85</v>
      </c>
      <c r="G72" s="5" t="s">
        <v>89</v>
      </c>
      <c r="H72" s="5" t="s">
        <v>92</v>
      </c>
      <c r="I72" s="5" t="s">
        <v>93</v>
      </c>
      <c r="J72" s="99" t="s">
        <v>140</v>
      </c>
      <c r="K72" s="4" t="s">
        <v>94</v>
      </c>
    </row>
    <row r="73" spans="1:24" x14ac:dyDescent="0.2">
      <c r="A73" t="s">
        <v>54</v>
      </c>
      <c r="B73" s="6" t="s">
        <v>6</v>
      </c>
      <c r="C73" s="12">
        <v>4.1136363636363633</v>
      </c>
      <c r="D73" s="12">
        <f>(D16+D25)/D66</f>
        <v>4.7250000000000005</v>
      </c>
      <c r="E73" s="12">
        <f>(E16+E25)/E66</f>
        <v>3.7674418604651154</v>
      </c>
      <c r="F73" s="12">
        <f>(F16+F25)/F66</f>
        <v>3.9761904761904758</v>
      </c>
      <c r="G73" s="12">
        <f t="shared" ref="G73:J73" si="14">(G16+G25)/G66</f>
        <v>6.0697674418604652</v>
      </c>
      <c r="H73" s="12">
        <f t="shared" si="14"/>
        <v>7.1666666666666661</v>
      </c>
      <c r="I73" s="12">
        <f t="shared" si="14"/>
        <v>7.2790697674418601</v>
      </c>
      <c r="J73" s="12">
        <f t="shared" si="14"/>
        <v>7.0666666666666664</v>
      </c>
      <c r="K73" s="12">
        <f t="shared" ref="K73" si="15">AVERAGE(F73:J73)</f>
        <v>6.3116722037652275</v>
      </c>
    </row>
    <row r="74" spans="1:24" x14ac:dyDescent="0.2">
      <c r="A74" t="s">
        <v>54</v>
      </c>
      <c r="C74" s="10"/>
      <c r="D74" s="10"/>
      <c r="E74" s="10"/>
      <c r="F74" s="10"/>
      <c r="G74" s="10"/>
      <c r="H74" s="10"/>
      <c r="I74" s="10"/>
      <c r="J74" s="10"/>
      <c r="K74" s="10"/>
    </row>
    <row r="75" spans="1:24" x14ac:dyDescent="0.2">
      <c r="A75" t="s">
        <v>54</v>
      </c>
    </row>
    <row r="76" spans="1:24" x14ac:dyDescent="0.2">
      <c r="A76" t="s">
        <v>54</v>
      </c>
      <c r="B76" s="2" t="s">
        <v>14</v>
      </c>
    </row>
    <row r="77" spans="1:24" x14ac:dyDescent="0.2">
      <c r="A77" t="s">
        <v>54</v>
      </c>
      <c r="B77" s="2"/>
    </row>
    <row r="78" spans="1:24" x14ac:dyDescent="0.2">
      <c r="A78" t="s">
        <v>54</v>
      </c>
      <c r="C78" s="5" t="s">
        <v>67</v>
      </c>
      <c r="D78" s="5" t="s">
        <v>68</v>
      </c>
      <c r="E78" s="5" t="s">
        <v>82</v>
      </c>
      <c r="F78" s="5" t="s">
        <v>85</v>
      </c>
      <c r="G78" s="5" t="s">
        <v>85</v>
      </c>
      <c r="H78" s="5" t="s">
        <v>92</v>
      </c>
      <c r="I78" s="5" t="s">
        <v>93</v>
      </c>
      <c r="J78" s="99" t="s">
        <v>140</v>
      </c>
      <c r="K78" s="4" t="s">
        <v>94</v>
      </c>
    </row>
    <row r="79" spans="1:24" x14ac:dyDescent="0.2">
      <c r="A79" t="s">
        <v>54</v>
      </c>
      <c r="B79" s="6" t="s">
        <v>12</v>
      </c>
      <c r="C79" s="12">
        <v>700.15909090909099</v>
      </c>
      <c r="D79" s="12">
        <f t="shared" ref="D79:I79" si="16">D48/D66</f>
        <v>774.9</v>
      </c>
      <c r="E79" s="12">
        <f t="shared" si="16"/>
        <v>810.34883720930225</v>
      </c>
      <c r="F79" s="12">
        <f t="shared" si="16"/>
        <v>729.14285714285711</v>
      </c>
      <c r="G79" s="12">
        <f t="shared" si="16"/>
        <v>684.76744186046506</v>
      </c>
      <c r="H79" s="12">
        <f t="shared" si="16"/>
        <v>706.14285714285711</v>
      </c>
      <c r="I79" s="12">
        <f t="shared" si="16"/>
        <v>714.41860465116281</v>
      </c>
      <c r="J79" s="12">
        <f t="shared" ref="J79" si="17">J48/J66</f>
        <v>719.6</v>
      </c>
      <c r="K79" s="12">
        <f t="shared" ref="K79" si="18">AVERAGE(F79:J79)</f>
        <v>710.8143521594684</v>
      </c>
    </row>
    <row r="80" spans="1:24" x14ac:dyDescent="0.2">
      <c r="A80" t="s">
        <v>54</v>
      </c>
      <c r="C80" s="10"/>
      <c r="D80" s="10"/>
      <c r="E80" s="10"/>
      <c r="F80" s="10"/>
      <c r="G80" s="10"/>
      <c r="H80" s="5"/>
      <c r="I80" s="5"/>
      <c r="J80" s="99"/>
      <c r="K80" s="10"/>
    </row>
    <row r="81" spans="1:10" x14ac:dyDescent="0.2">
      <c r="A81" t="s">
        <v>54</v>
      </c>
      <c r="H81" s="5"/>
      <c r="I81" s="5"/>
      <c r="J81" s="99"/>
    </row>
  </sheetData>
  <mergeCells count="6">
    <mergeCell ref="N9:X10"/>
    <mergeCell ref="N12:X15"/>
    <mergeCell ref="N60:X61"/>
    <mergeCell ref="N29:X31"/>
    <mergeCell ref="N63:X66"/>
    <mergeCell ref="N17:X20"/>
  </mergeCells>
  <phoneticPr fontId="11" type="noConversion"/>
  <pageMargins left="0.8" right="0.25" top="0.5" bottom="0.5"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J46" sqref="J46:J48"/>
    </sheetView>
  </sheetViews>
  <sheetFormatPr defaultRowHeight="12.75" x14ac:dyDescent="0.2"/>
  <cols>
    <col min="1" max="1" width="11.7109375" bestFit="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t="s">
        <v>55</v>
      </c>
      <c r="B1" s="15" t="s">
        <v>0</v>
      </c>
      <c r="C1" s="15"/>
      <c r="D1" s="15"/>
      <c r="E1" s="15"/>
      <c r="F1" s="20"/>
      <c r="G1" s="20"/>
      <c r="H1" s="20"/>
      <c r="I1" s="20"/>
      <c r="J1" s="20"/>
      <c r="K1" s="20"/>
    </row>
    <row r="2" spans="1:24" x14ac:dyDescent="0.2">
      <c r="A2" t="s">
        <v>55</v>
      </c>
      <c r="B2" s="15" t="s">
        <v>91</v>
      </c>
      <c r="C2" s="15"/>
      <c r="D2" s="15"/>
      <c r="E2" s="15"/>
      <c r="F2" s="20"/>
      <c r="G2" s="20"/>
      <c r="H2" s="20"/>
      <c r="I2" s="20"/>
      <c r="J2" s="20"/>
      <c r="K2" s="20"/>
    </row>
    <row r="3" spans="1:24" x14ac:dyDescent="0.2">
      <c r="A3" t="s">
        <v>55</v>
      </c>
      <c r="K3" s="48"/>
    </row>
    <row r="4" spans="1:24" x14ac:dyDescent="0.2">
      <c r="A4" t="s">
        <v>55</v>
      </c>
      <c r="B4" s="113" t="s">
        <v>109</v>
      </c>
      <c r="C4" s="15"/>
      <c r="D4" s="15"/>
      <c r="E4" s="15"/>
      <c r="F4" s="15"/>
      <c r="G4" s="15"/>
      <c r="H4" s="15"/>
      <c r="I4" s="15"/>
      <c r="J4" s="113"/>
      <c r="K4" s="15"/>
    </row>
    <row r="5" spans="1:24" x14ac:dyDescent="0.2">
      <c r="A5" t="s">
        <v>55</v>
      </c>
      <c r="B5" s="1"/>
      <c r="C5" s="1"/>
      <c r="D5" s="1"/>
      <c r="E5" s="1"/>
      <c r="F5" s="1"/>
      <c r="H5" s="80"/>
      <c r="I5" s="88"/>
      <c r="J5" s="88"/>
      <c r="K5" s="87"/>
    </row>
    <row r="6" spans="1:24" ht="18" x14ac:dyDescent="0.25">
      <c r="A6" t="s">
        <v>55</v>
      </c>
      <c r="B6" s="9" t="s">
        <v>34</v>
      </c>
      <c r="C6" s="1"/>
      <c r="D6" s="75"/>
      <c r="F6" s="1"/>
      <c r="G6" s="1"/>
      <c r="H6" s="80"/>
      <c r="I6" s="88"/>
      <c r="J6" s="88"/>
      <c r="K6" s="39"/>
    </row>
    <row r="7" spans="1:24" x14ac:dyDescent="0.2">
      <c r="A7" t="s">
        <v>55</v>
      </c>
      <c r="B7" s="1"/>
      <c r="C7" s="1"/>
      <c r="D7" s="1"/>
      <c r="E7" s="1"/>
      <c r="F7" s="1"/>
      <c r="G7" s="1"/>
      <c r="H7" s="80"/>
      <c r="I7" s="88"/>
      <c r="J7" s="88"/>
    </row>
    <row r="8" spans="1:24" x14ac:dyDescent="0.2">
      <c r="A8" t="s">
        <v>55</v>
      </c>
    </row>
    <row r="9" spans="1:24" x14ac:dyDescent="0.2">
      <c r="A9" t="s">
        <v>55</v>
      </c>
      <c r="B9" s="2" t="s">
        <v>16</v>
      </c>
      <c r="N9" s="131" t="s">
        <v>102</v>
      </c>
      <c r="O9" s="131"/>
      <c r="P9" s="131"/>
      <c r="Q9" s="131"/>
      <c r="R9" s="131"/>
      <c r="S9" s="131"/>
      <c r="T9" s="131"/>
      <c r="U9" s="131"/>
      <c r="V9" s="131"/>
      <c r="W9" s="131"/>
      <c r="X9" s="131"/>
    </row>
    <row r="10" spans="1:24" x14ac:dyDescent="0.2">
      <c r="A10" t="s">
        <v>55</v>
      </c>
      <c r="N10" s="131"/>
      <c r="O10" s="131"/>
      <c r="P10" s="131"/>
      <c r="Q10" s="131"/>
      <c r="R10" s="131"/>
      <c r="S10" s="131"/>
      <c r="T10" s="131"/>
      <c r="U10" s="131"/>
      <c r="V10" s="131"/>
      <c r="W10" s="131"/>
      <c r="X10" s="131"/>
    </row>
    <row r="11" spans="1:24" x14ac:dyDescent="0.2">
      <c r="A11" t="s">
        <v>55</v>
      </c>
      <c r="B11" s="3" t="s">
        <v>20</v>
      </c>
      <c r="C11" s="5" t="s">
        <v>67</v>
      </c>
      <c r="D11" s="5" t="s">
        <v>68</v>
      </c>
      <c r="E11" s="5" t="s">
        <v>82</v>
      </c>
      <c r="F11" s="5" t="s">
        <v>85</v>
      </c>
      <c r="G11" s="5" t="s">
        <v>89</v>
      </c>
      <c r="H11" s="5" t="s">
        <v>92</v>
      </c>
      <c r="I11" s="5" t="s">
        <v>93</v>
      </c>
      <c r="J11" s="99" t="s">
        <v>140</v>
      </c>
      <c r="K11" s="4" t="s">
        <v>94</v>
      </c>
    </row>
    <row r="12" spans="1:24" x14ac:dyDescent="0.2">
      <c r="A12" t="s">
        <v>55</v>
      </c>
      <c r="B12" s="6" t="s">
        <v>2</v>
      </c>
      <c r="C12" s="6"/>
      <c r="D12" s="6"/>
      <c r="E12" s="6"/>
      <c r="F12" s="6"/>
      <c r="G12" s="6"/>
      <c r="H12" s="6"/>
      <c r="I12" s="6"/>
      <c r="J12" s="6"/>
      <c r="K12" s="6"/>
      <c r="N12" s="132" t="s">
        <v>114</v>
      </c>
      <c r="O12" s="132"/>
      <c r="P12" s="132"/>
      <c r="Q12" s="132"/>
      <c r="R12" s="132"/>
      <c r="S12" s="132"/>
      <c r="T12" s="132"/>
      <c r="U12" s="132"/>
      <c r="V12" s="132"/>
      <c r="W12" s="132"/>
      <c r="X12" s="132"/>
    </row>
    <row r="13" spans="1:24" ht="15" x14ac:dyDescent="0.25">
      <c r="A13" t="s">
        <v>55</v>
      </c>
      <c r="B13" s="6" t="s">
        <v>3</v>
      </c>
      <c r="C13" s="6">
        <v>90</v>
      </c>
      <c r="D13" s="6">
        <v>75</v>
      </c>
      <c r="E13" s="6">
        <v>71</v>
      </c>
      <c r="F13" s="6">
        <v>84</v>
      </c>
      <c r="G13" s="6">
        <v>103</v>
      </c>
      <c r="H13" s="6">
        <v>108</v>
      </c>
      <c r="I13" s="6">
        <v>79</v>
      </c>
      <c r="J13" s="6">
        <v>85</v>
      </c>
      <c r="K13" s="12">
        <f>AVERAGE(F13:J13)</f>
        <v>91.8</v>
      </c>
      <c r="M13" s="60"/>
      <c r="N13" s="132"/>
      <c r="O13" s="132"/>
      <c r="P13" s="132"/>
      <c r="Q13" s="132"/>
      <c r="R13" s="132"/>
      <c r="S13" s="132"/>
      <c r="T13" s="132"/>
      <c r="U13" s="132"/>
      <c r="V13" s="132"/>
      <c r="W13" s="132"/>
      <c r="X13" s="132"/>
    </row>
    <row r="14" spans="1:24" x14ac:dyDescent="0.2">
      <c r="A14" t="s">
        <v>55</v>
      </c>
      <c r="B14" s="6" t="s">
        <v>4</v>
      </c>
      <c r="C14" s="6">
        <v>63</v>
      </c>
      <c r="D14" s="6">
        <v>57</v>
      </c>
      <c r="E14" s="6">
        <v>54</v>
      </c>
      <c r="F14" s="6">
        <v>44</v>
      </c>
      <c r="G14" s="6">
        <v>23</v>
      </c>
      <c r="H14" s="6">
        <v>26</v>
      </c>
      <c r="I14" s="6">
        <v>17</v>
      </c>
      <c r="J14" s="6">
        <v>15</v>
      </c>
      <c r="K14" s="12">
        <f t="shared" ref="K14:K16" si="0">AVERAGE(F14:J14)</f>
        <v>25</v>
      </c>
      <c r="N14" s="132"/>
      <c r="O14" s="132"/>
      <c r="P14" s="132"/>
      <c r="Q14" s="132"/>
      <c r="R14" s="132"/>
      <c r="S14" s="132"/>
      <c r="T14" s="132"/>
      <c r="U14" s="132"/>
      <c r="V14" s="132"/>
      <c r="W14" s="132"/>
      <c r="X14" s="132"/>
    </row>
    <row r="15" spans="1:24" x14ac:dyDescent="0.2">
      <c r="A15" t="s">
        <v>55</v>
      </c>
      <c r="B15" s="6" t="s">
        <v>5</v>
      </c>
      <c r="C15" s="6">
        <v>153</v>
      </c>
      <c r="D15" s="6">
        <f>SUM(D13:D14)</f>
        <v>132</v>
      </c>
      <c r="E15" s="6">
        <f>SUM(E13:E14)</f>
        <v>125</v>
      </c>
      <c r="F15" s="6">
        <f>SUM(F13:F14)</f>
        <v>128</v>
      </c>
      <c r="G15" s="6">
        <v>126</v>
      </c>
      <c r="H15" s="6">
        <v>134</v>
      </c>
      <c r="I15" s="6">
        <v>96</v>
      </c>
      <c r="J15" s="6">
        <v>100</v>
      </c>
      <c r="K15" s="12">
        <f t="shared" si="0"/>
        <v>116.8</v>
      </c>
      <c r="N15" s="132"/>
      <c r="O15" s="132"/>
      <c r="P15" s="132"/>
      <c r="Q15" s="132"/>
      <c r="R15" s="132"/>
      <c r="S15" s="132"/>
      <c r="T15" s="132"/>
      <c r="U15" s="132"/>
      <c r="V15" s="132"/>
      <c r="W15" s="132"/>
      <c r="X15" s="132"/>
    </row>
    <row r="16" spans="1:24" x14ac:dyDescent="0.2">
      <c r="A16" t="s">
        <v>55</v>
      </c>
      <c r="B16" s="11" t="s">
        <v>21</v>
      </c>
      <c r="C16" s="12">
        <v>111</v>
      </c>
      <c r="D16" s="12">
        <f t="shared" ref="D16:I16" si="1">D13+D14/3</f>
        <v>94</v>
      </c>
      <c r="E16" s="12">
        <f t="shared" si="1"/>
        <v>89</v>
      </c>
      <c r="F16" s="12">
        <f t="shared" si="1"/>
        <v>98.666666666666671</v>
      </c>
      <c r="G16" s="12">
        <f t="shared" si="1"/>
        <v>110.66666666666667</v>
      </c>
      <c r="H16" s="12">
        <f t="shared" si="1"/>
        <v>116.66666666666667</v>
      </c>
      <c r="I16" s="12">
        <f t="shared" si="1"/>
        <v>84.666666666666671</v>
      </c>
      <c r="J16" s="12">
        <f t="shared" ref="J16" si="2">J13+J14/3</f>
        <v>90</v>
      </c>
      <c r="K16" s="12">
        <f t="shared" si="0"/>
        <v>100.13333333333334</v>
      </c>
    </row>
    <row r="17" spans="1:24" x14ac:dyDescent="0.2">
      <c r="A17" t="s">
        <v>55</v>
      </c>
      <c r="B17" s="8" t="s">
        <v>25</v>
      </c>
      <c r="N17" s="132" t="s">
        <v>138</v>
      </c>
      <c r="O17" s="132"/>
      <c r="P17" s="132"/>
      <c r="Q17" s="132"/>
      <c r="R17" s="132"/>
      <c r="S17" s="132"/>
      <c r="T17" s="132"/>
      <c r="U17" s="132"/>
      <c r="V17" s="132"/>
      <c r="W17" s="132"/>
      <c r="X17" s="132"/>
    </row>
    <row r="18" spans="1:24" x14ac:dyDescent="0.2">
      <c r="A18" t="s">
        <v>55</v>
      </c>
      <c r="N18" s="132"/>
      <c r="O18" s="132"/>
      <c r="P18" s="132"/>
      <c r="Q18" s="132"/>
      <c r="R18" s="132"/>
      <c r="S18" s="132"/>
      <c r="T18" s="132"/>
      <c r="U18" s="132"/>
      <c r="V18" s="132"/>
      <c r="W18" s="132"/>
      <c r="X18" s="132"/>
    </row>
    <row r="19" spans="1:24" x14ac:dyDescent="0.2">
      <c r="A19" t="s">
        <v>55</v>
      </c>
      <c r="N19" s="132"/>
      <c r="O19" s="132"/>
      <c r="P19" s="132"/>
      <c r="Q19" s="132"/>
      <c r="R19" s="132"/>
      <c r="S19" s="132"/>
      <c r="T19" s="132"/>
      <c r="U19" s="132"/>
      <c r="V19" s="132"/>
      <c r="W19" s="132"/>
      <c r="X19" s="132"/>
    </row>
    <row r="20" spans="1:24" x14ac:dyDescent="0.2">
      <c r="A20" t="s">
        <v>55</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t="s">
        <v>55</v>
      </c>
      <c r="B21" s="6" t="s">
        <v>2</v>
      </c>
      <c r="C21" s="6"/>
      <c r="D21" s="6"/>
      <c r="E21" s="6"/>
      <c r="F21" s="6"/>
      <c r="G21" s="6"/>
      <c r="H21" s="6"/>
      <c r="I21" s="6"/>
      <c r="J21" s="6"/>
      <c r="K21" s="12"/>
    </row>
    <row r="22" spans="1:24" x14ac:dyDescent="0.2">
      <c r="A22" t="s">
        <v>55</v>
      </c>
      <c r="B22" s="6" t="s">
        <v>3</v>
      </c>
      <c r="C22" s="6">
        <v>1</v>
      </c>
      <c r="D22" s="6">
        <v>2</v>
      </c>
      <c r="E22" s="6">
        <v>7</v>
      </c>
      <c r="F22" s="6">
        <v>3</v>
      </c>
      <c r="G22" s="6">
        <v>7</v>
      </c>
      <c r="H22" s="6">
        <v>5</v>
      </c>
      <c r="I22" s="6">
        <v>4</v>
      </c>
      <c r="J22" s="6">
        <v>5</v>
      </c>
      <c r="K22" s="12">
        <f>AVERAGE(F22:J22)</f>
        <v>4.8</v>
      </c>
    </row>
    <row r="23" spans="1:24" x14ac:dyDescent="0.2">
      <c r="A23" t="s">
        <v>55</v>
      </c>
      <c r="B23" s="6" t="s">
        <v>4</v>
      </c>
      <c r="C23" s="6">
        <v>5</v>
      </c>
      <c r="D23" s="6">
        <v>9</v>
      </c>
      <c r="E23" s="6">
        <v>14</v>
      </c>
      <c r="F23" s="6">
        <v>11</v>
      </c>
      <c r="G23" s="6">
        <v>7</v>
      </c>
      <c r="H23" s="6">
        <v>5</v>
      </c>
      <c r="I23" s="6">
        <v>7</v>
      </c>
      <c r="J23" s="6">
        <v>9</v>
      </c>
      <c r="K23" s="12">
        <f t="shared" ref="K23:K25" si="3">AVERAGE(F23:J23)</f>
        <v>7.8</v>
      </c>
    </row>
    <row r="24" spans="1:24" x14ac:dyDescent="0.2">
      <c r="A24" t="s">
        <v>55</v>
      </c>
      <c r="B24" s="6" t="s">
        <v>5</v>
      </c>
      <c r="C24" s="6">
        <v>6</v>
      </c>
      <c r="D24" s="6">
        <f>SUM(D22:D23)</f>
        <v>11</v>
      </c>
      <c r="E24" s="6">
        <f>SUM(E22:E23)</f>
        <v>21</v>
      </c>
      <c r="F24" s="6">
        <f>SUM(F22:F23)</f>
        <v>14</v>
      </c>
      <c r="G24" s="6">
        <v>14</v>
      </c>
      <c r="H24" s="6">
        <v>10</v>
      </c>
      <c r="I24" s="6">
        <v>11</v>
      </c>
      <c r="J24" s="6">
        <v>14</v>
      </c>
      <c r="K24" s="12">
        <f t="shared" si="3"/>
        <v>12.6</v>
      </c>
    </row>
    <row r="25" spans="1:24" x14ac:dyDescent="0.2">
      <c r="A25" t="s">
        <v>55</v>
      </c>
      <c r="B25" s="11" t="s">
        <v>21</v>
      </c>
      <c r="C25" s="12">
        <f t="shared" ref="C25:I25" si="4">C22+C23/3</f>
        <v>2.666666666666667</v>
      </c>
      <c r="D25" s="12">
        <f t="shared" si="4"/>
        <v>5</v>
      </c>
      <c r="E25" s="12">
        <f t="shared" si="4"/>
        <v>11.666666666666668</v>
      </c>
      <c r="F25" s="12">
        <f t="shared" si="4"/>
        <v>6.6666666666666661</v>
      </c>
      <c r="G25" s="12">
        <f t="shared" si="4"/>
        <v>9.3333333333333339</v>
      </c>
      <c r="H25" s="12">
        <f t="shared" si="4"/>
        <v>6.666666666666667</v>
      </c>
      <c r="I25" s="12">
        <f t="shared" si="4"/>
        <v>6.3333333333333339</v>
      </c>
      <c r="J25" s="12">
        <f t="shared" ref="J25" si="5">J22+J23/3</f>
        <v>8</v>
      </c>
      <c r="K25" s="12">
        <f t="shared" si="3"/>
        <v>7.4</v>
      </c>
    </row>
    <row r="26" spans="1:24" x14ac:dyDescent="0.2">
      <c r="A26" t="s">
        <v>55</v>
      </c>
      <c r="B26" s="8" t="s">
        <v>25</v>
      </c>
      <c r="C26" s="10"/>
      <c r="D26" s="10"/>
      <c r="E26" s="10"/>
      <c r="F26" s="10"/>
      <c r="G26" s="10"/>
      <c r="H26" s="10"/>
      <c r="I26" s="10"/>
      <c r="J26" s="10"/>
      <c r="K26" s="10"/>
    </row>
    <row r="27" spans="1:24" ht="13.5" x14ac:dyDescent="0.25">
      <c r="A27" t="s">
        <v>55</v>
      </c>
      <c r="B27" s="93" t="s">
        <v>95</v>
      </c>
    </row>
    <row r="28" spans="1:24" x14ac:dyDescent="0.2">
      <c r="A28" t="s">
        <v>55</v>
      </c>
    </row>
    <row r="29" spans="1:24" ht="12.75" customHeight="1" x14ac:dyDescent="0.2">
      <c r="A29" t="s">
        <v>55</v>
      </c>
      <c r="B29" s="2" t="s">
        <v>18</v>
      </c>
      <c r="N29" s="128" t="s">
        <v>103</v>
      </c>
      <c r="O29" s="128"/>
      <c r="P29" s="128"/>
      <c r="Q29" s="128"/>
      <c r="R29" s="128"/>
      <c r="S29" s="128"/>
      <c r="T29" s="128"/>
      <c r="U29" s="128"/>
      <c r="V29" s="128"/>
      <c r="W29" s="128"/>
      <c r="X29" s="128"/>
    </row>
    <row r="30" spans="1:24" x14ac:dyDescent="0.2">
      <c r="A30" t="s">
        <v>55</v>
      </c>
      <c r="N30" s="128"/>
      <c r="O30" s="128"/>
      <c r="P30" s="128"/>
      <c r="Q30" s="128"/>
      <c r="R30" s="128"/>
      <c r="S30" s="128"/>
      <c r="T30" s="128"/>
      <c r="U30" s="128"/>
      <c r="V30" s="128"/>
      <c r="W30" s="128"/>
      <c r="X30" s="128"/>
    </row>
    <row r="31" spans="1:24" x14ac:dyDescent="0.2">
      <c r="A31" t="s">
        <v>55</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55</v>
      </c>
      <c r="B32" s="21" t="s">
        <v>1</v>
      </c>
      <c r="C32" s="6">
        <v>13</v>
      </c>
      <c r="D32" s="6">
        <v>16</v>
      </c>
      <c r="E32" s="6">
        <v>14</v>
      </c>
      <c r="F32" s="6">
        <v>17</v>
      </c>
      <c r="G32" s="6">
        <v>14</v>
      </c>
      <c r="H32" s="6">
        <v>18</v>
      </c>
      <c r="I32" s="6">
        <v>10</v>
      </c>
      <c r="J32" s="6">
        <v>19</v>
      </c>
      <c r="K32" s="12">
        <f t="shared" ref="K32:K33" si="6">AVERAGE(F32:J32)</f>
        <v>15.6</v>
      </c>
    </row>
    <row r="33" spans="1:11" x14ac:dyDescent="0.2">
      <c r="A33" t="s">
        <v>55</v>
      </c>
      <c r="B33" s="21" t="s">
        <v>11</v>
      </c>
      <c r="C33" s="6"/>
      <c r="D33" s="6">
        <v>1</v>
      </c>
      <c r="E33" s="6">
        <v>6</v>
      </c>
      <c r="F33" s="6">
        <v>4</v>
      </c>
      <c r="G33" s="6">
        <v>2</v>
      </c>
      <c r="H33" s="6">
        <v>2</v>
      </c>
      <c r="I33" s="6">
        <v>5</v>
      </c>
      <c r="J33" s="6">
        <v>4</v>
      </c>
      <c r="K33" s="12">
        <f t="shared" si="6"/>
        <v>3.4</v>
      </c>
    </row>
    <row r="34" spans="1:11" ht="12.75" customHeight="1" x14ac:dyDescent="0.25">
      <c r="A34" t="s">
        <v>55</v>
      </c>
      <c r="B34" s="93"/>
      <c r="K34" s="111"/>
    </row>
    <row r="35" spans="1:11" x14ac:dyDescent="0.2">
      <c r="A35" t="s">
        <v>55</v>
      </c>
    </row>
    <row r="36" spans="1:11" x14ac:dyDescent="0.2">
      <c r="A36" t="s">
        <v>55</v>
      </c>
      <c r="B36" s="2" t="s">
        <v>19</v>
      </c>
    </row>
    <row r="37" spans="1:11" x14ac:dyDescent="0.2">
      <c r="A37" t="s">
        <v>55</v>
      </c>
    </row>
    <row r="38" spans="1:11" x14ac:dyDescent="0.2">
      <c r="A38" t="s">
        <v>55</v>
      </c>
      <c r="C38" s="5" t="s">
        <v>67</v>
      </c>
      <c r="D38" s="5" t="s">
        <v>68</v>
      </c>
      <c r="E38" s="5" t="s">
        <v>82</v>
      </c>
      <c r="F38" s="5" t="s">
        <v>85</v>
      </c>
      <c r="G38" s="5" t="s">
        <v>89</v>
      </c>
      <c r="H38" s="5" t="s">
        <v>92</v>
      </c>
      <c r="I38" s="5" t="s">
        <v>93</v>
      </c>
      <c r="J38" s="99" t="s">
        <v>140</v>
      </c>
      <c r="K38" s="4" t="s">
        <v>94</v>
      </c>
    </row>
    <row r="39" spans="1:11" x14ac:dyDescent="0.2">
      <c r="A39" t="s">
        <v>55</v>
      </c>
      <c r="B39" s="21" t="s">
        <v>1</v>
      </c>
      <c r="C39" s="12">
        <v>11.76923076923077</v>
      </c>
      <c r="D39" s="12">
        <f t="shared" ref="D39:J39" si="7">D15/D32</f>
        <v>8.25</v>
      </c>
      <c r="E39" s="12">
        <f t="shared" si="7"/>
        <v>8.9285714285714288</v>
      </c>
      <c r="F39" s="12">
        <f t="shared" si="7"/>
        <v>7.5294117647058822</v>
      </c>
      <c r="G39" s="12">
        <f t="shared" si="7"/>
        <v>9</v>
      </c>
      <c r="H39" s="12">
        <f t="shared" si="7"/>
        <v>7.4444444444444446</v>
      </c>
      <c r="I39" s="12">
        <f t="shared" si="7"/>
        <v>9.6</v>
      </c>
      <c r="J39" s="12">
        <f t="shared" si="7"/>
        <v>5.2631578947368425</v>
      </c>
      <c r="K39" s="12">
        <f t="shared" ref="K39:K40" si="8">AVERAGE(F39:J39)</f>
        <v>7.7674028207774342</v>
      </c>
    </row>
    <row r="40" spans="1:11" x14ac:dyDescent="0.2">
      <c r="A40" t="s">
        <v>55</v>
      </c>
      <c r="B40" s="21" t="s">
        <v>11</v>
      </c>
      <c r="C40" s="12"/>
      <c r="D40" s="33">
        <f t="shared" ref="D40:J40" si="9">D24/D33</f>
        <v>11</v>
      </c>
      <c r="E40" s="33">
        <f t="shared" si="9"/>
        <v>3.5</v>
      </c>
      <c r="F40" s="33">
        <f t="shared" si="9"/>
        <v>3.5</v>
      </c>
      <c r="G40" s="33">
        <f t="shared" si="9"/>
        <v>7</v>
      </c>
      <c r="H40" s="33">
        <f t="shared" si="9"/>
        <v>5</v>
      </c>
      <c r="I40" s="33">
        <f t="shared" si="9"/>
        <v>2.2000000000000002</v>
      </c>
      <c r="J40" s="33">
        <f t="shared" si="9"/>
        <v>3.5</v>
      </c>
      <c r="K40" s="12">
        <f t="shared" si="8"/>
        <v>4.24</v>
      </c>
    </row>
    <row r="41" spans="1:11" x14ac:dyDescent="0.2">
      <c r="A41" t="s">
        <v>55</v>
      </c>
      <c r="B41" s="10"/>
      <c r="C41" s="10"/>
      <c r="D41" s="10"/>
      <c r="E41" s="10"/>
      <c r="F41" s="10"/>
      <c r="G41" s="10"/>
      <c r="H41" s="10"/>
      <c r="I41" s="10"/>
      <c r="J41" s="10"/>
      <c r="K41" s="10"/>
    </row>
    <row r="42" spans="1:11" x14ac:dyDescent="0.2">
      <c r="A42" t="s">
        <v>55</v>
      </c>
    </row>
    <row r="43" spans="1:11" x14ac:dyDescent="0.2">
      <c r="A43" t="s">
        <v>55</v>
      </c>
      <c r="B43" s="2" t="s">
        <v>7</v>
      </c>
    </row>
    <row r="44" spans="1:11" x14ac:dyDescent="0.2">
      <c r="A44" t="s">
        <v>55</v>
      </c>
    </row>
    <row r="45" spans="1:11" x14ac:dyDescent="0.2">
      <c r="A45" t="s">
        <v>55</v>
      </c>
      <c r="B45" s="7"/>
      <c r="C45" s="5" t="s">
        <v>67</v>
      </c>
      <c r="D45" s="5" t="s">
        <v>68</v>
      </c>
      <c r="E45" s="5" t="s">
        <v>82</v>
      </c>
      <c r="F45" s="5" t="s">
        <v>85</v>
      </c>
      <c r="G45" s="5" t="s">
        <v>89</v>
      </c>
      <c r="H45" s="5" t="s">
        <v>92</v>
      </c>
      <c r="I45" s="5" t="s">
        <v>93</v>
      </c>
      <c r="J45" s="99" t="s">
        <v>140</v>
      </c>
      <c r="K45" s="4" t="s">
        <v>94</v>
      </c>
    </row>
    <row r="46" spans="1:11" x14ac:dyDescent="0.2">
      <c r="A46" t="s">
        <v>55</v>
      </c>
      <c r="B46" s="6" t="s">
        <v>20</v>
      </c>
      <c r="C46" s="73">
        <v>23026</v>
      </c>
      <c r="D46" s="73">
        <v>22311</v>
      </c>
      <c r="E46" s="73">
        <v>23711</v>
      </c>
      <c r="F46" s="73">
        <v>22303</v>
      </c>
      <c r="G46" s="73">
        <v>22154</v>
      </c>
      <c r="H46" s="73">
        <v>23066</v>
      </c>
      <c r="I46" s="73">
        <v>23974</v>
      </c>
      <c r="J46" s="102">
        <v>24417</v>
      </c>
      <c r="K46" s="124">
        <f t="shared" ref="K46:K48" si="10">AVERAGE(F46:J46)</f>
        <v>23182.799999999999</v>
      </c>
    </row>
    <row r="47" spans="1:11" x14ac:dyDescent="0.2">
      <c r="A47" t="s">
        <v>55</v>
      </c>
      <c r="B47" s="6" t="s">
        <v>11</v>
      </c>
      <c r="C47" s="73">
        <v>300</v>
      </c>
      <c r="D47" s="73">
        <v>144</v>
      </c>
      <c r="E47" s="73">
        <v>324</v>
      </c>
      <c r="F47" s="73">
        <v>159</v>
      </c>
      <c r="G47" s="73">
        <v>195</v>
      </c>
      <c r="H47" s="73">
        <v>198</v>
      </c>
      <c r="I47" s="73">
        <v>126</v>
      </c>
      <c r="J47" s="102">
        <v>132</v>
      </c>
      <c r="K47" s="124">
        <f t="shared" si="10"/>
        <v>162</v>
      </c>
    </row>
    <row r="48" spans="1:11" x14ac:dyDescent="0.2">
      <c r="A48" t="s">
        <v>55</v>
      </c>
      <c r="B48" s="6" t="s">
        <v>5</v>
      </c>
      <c r="C48" s="73">
        <v>23326</v>
      </c>
      <c r="D48" s="73">
        <f>SUM(D46:D47)</f>
        <v>22455</v>
      </c>
      <c r="E48" s="73">
        <f>SUM(E46:E47)</f>
        <v>24035</v>
      </c>
      <c r="F48" s="73">
        <f>SUM(F46:F47)</f>
        <v>22462</v>
      </c>
      <c r="G48" s="73">
        <v>22349</v>
      </c>
      <c r="H48" s="73">
        <v>23264</v>
      </c>
      <c r="I48" s="73">
        <v>24100</v>
      </c>
      <c r="J48" s="102">
        <v>24549</v>
      </c>
      <c r="K48" s="124">
        <f t="shared" si="10"/>
        <v>23344.799999999999</v>
      </c>
    </row>
    <row r="49" spans="1:24" x14ac:dyDescent="0.2">
      <c r="A49" t="s">
        <v>55</v>
      </c>
    </row>
    <row r="50" spans="1:24" x14ac:dyDescent="0.2">
      <c r="A50" t="s">
        <v>55</v>
      </c>
    </row>
    <row r="51" spans="1:24" x14ac:dyDescent="0.2">
      <c r="A51" t="s">
        <v>55</v>
      </c>
      <c r="B51" s="2" t="s">
        <v>8</v>
      </c>
    </row>
    <row r="52" spans="1:24" x14ac:dyDescent="0.2">
      <c r="A52" t="s">
        <v>55</v>
      </c>
    </row>
    <row r="53" spans="1:24" x14ac:dyDescent="0.2">
      <c r="A53" t="s">
        <v>55</v>
      </c>
      <c r="B53" s="7"/>
      <c r="C53" s="5" t="s">
        <v>67</v>
      </c>
      <c r="D53" s="5" t="s">
        <v>68</v>
      </c>
      <c r="E53" s="5" t="s">
        <v>82</v>
      </c>
      <c r="F53" s="5" t="s">
        <v>85</v>
      </c>
      <c r="G53" s="5" t="s">
        <v>89</v>
      </c>
      <c r="H53" s="5" t="s">
        <v>92</v>
      </c>
      <c r="I53" s="5" t="s">
        <v>93</v>
      </c>
      <c r="J53" s="99" t="s">
        <v>140</v>
      </c>
      <c r="K53" s="4" t="s">
        <v>94</v>
      </c>
    </row>
    <row r="54" spans="1:24" x14ac:dyDescent="0.2">
      <c r="A54" t="s">
        <v>55</v>
      </c>
      <c r="B54" s="6" t="s">
        <v>9</v>
      </c>
      <c r="C54" s="6">
        <v>34</v>
      </c>
      <c r="D54" s="6">
        <v>33</v>
      </c>
      <c r="E54" s="6">
        <v>33</v>
      </c>
      <c r="F54" s="6">
        <v>30</v>
      </c>
      <c r="G54" s="6">
        <v>30</v>
      </c>
      <c r="H54" s="6">
        <v>31</v>
      </c>
      <c r="I54" s="6">
        <v>30</v>
      </c>
      <c r="J54" s="6">
        <v>29</v>
      </c>
      <c r="K54" s="12">
        <f t="shared" ref="K54:K56" si="11">AVERAGE(F54:J54)</f>
        <v>30</v>
      </c>
    </row>
    <row r="55" spans="1:24" x14ac:dyDescent="0.2">
      <c r="A55" t="s">
        <v>55</v>
      </c>
      <c r="B55" s="6" t="s">
        <v>10</v>
      </c>
      <c r="C55" s="6">
        <v>22</v>
      </c>
      <c r="D55" s="6">
        <v>24</v>
      </c>
      <c r="E55" s="6">
        <v>22</v>
      </c>
      <c r="F55" s="6">
        <v>19</v>
      </c>
      <c r="G55" s="6">
        <v>19</v>
      </c>
      <c r="H55" s="6">
        <v>19</v>
      </c>
      <c r="I55" s="6">
        <v>20</v>
      </c>
      <c r="J55" s="6">
        <v>19</v>
      </c>
      <c r="K55" s="12">
        <f t="shared" si="11"/>
        <v>19.2</v>
      </c>
    </row>
    <row r="56" spans="1:24" x14ac:dyDescent="0.2">
      <c r="A56" t="s">
        <v>55</v>
      </c>
      <c r="B56" s="6" t="s">
        <v>11</v>
      </c>
      <c r="C56" s="27">
        <v>12</v>
      </c>
      <c r="D56" s="27">
        <v>8</v>
      </c>
      <c r="E56" s="27">
        <v>11</v>
      </c>
      <c r="F56" s="27">
        <v>7</v>
      </c>
      <c r="G56" s="27">
        <v>7</v>
      </c>
      <c r="H56" s="27">
        <v>8</v>
      </c>
      <c r="I56" s="27">
        <v>6</v>
      </c>
      <c r="J56" s="27">
        <v>7</v>
      </c>
      <c r="K56" s="12">
        <f t="shared" si="11"/>
        <v>7</v>
      </c>
    </row>
    <row r="57" spans="1:24" x14ac:dyDescent="0.2">
      <c r="A57" t="s">
        <v>55</v>
      </c>
      <c r="B57" s="16" t="s">
        <v>22</v>
      </c>
    </row>
    <row r="58" spans="1:24" x14ac:dyDescent="0.2">
      <c r="A58" t="s">
        <v>55</v>
      </c>
    </row>
    <row r="59" spans="1:24" x14ac:dyDescent="0.2">
      <c r="A59" t="s">
        <v>55</v>
      </c>
    </row>
    <row r="60" spans="1:24" x14ac:dyDescent="0.2">
      <c r="A60" t="s">
        <v>55</v>
      </c>
      <c r="B60" s="2" t="s">
        <v>24</v>
      </c>
      <c r="D60" s="78" t="s">
        <v>90</v>
      </c>
      <c r="N60" s="128" t="s">
        <v>101</v>
      </c>
      <c r="O60" s="128"/>
      <c r="P60" s="128"/>
      <c r="Q60" s="128"/>
      <c r="R60" s="128"/>
      <c r="S60" s="128"/>
      <c r="T60" s="128"/>
      <c r="U60" s="128"/>
      <c r="V60" s="128"/>
      <c r="W60" s="128"/>
      <c r="X60" s="128"/>
    </row>
    <row r="61" spans="1:24" x14ac:dyDescent="0.2">
      <c r="A61" t="s">
        <v>55</v>
      </c>
      <c r="B61" s="104" t="s">
        <v>100</v>
      </c>
      <c r="N61" s="128"/>
      <c r="O61" s="128"/>
      <c r="P61" s="128"/>
      <c r="Q61" s="128"/>
      <c r="R61" s="128"/>
      <c r="S61" s="128"/>
      <c r="T61" s="128"/>
      <c r="U61" s="128"/>
      <c r="V61" s="128"/>
      <c r="W61" s="128"/>
      <c r="X61" s="128"/>
    </row>
    <row r="62" spans="1:24" x14ac:dyDescent="0.2">
      <c r="A62" t="s">
        <v>55</v>
      </c>
      <c r="B62" s="7"/>
      <c r="C62" s="5" t="s">
        <v>67</v>
      </c>
      <c r="D62" s="5" t="s">
        <v>68</v>
      </c>
      <c r="E62" s="5" t="s">
        <v>82</v>
      </c>
      <c r="F62" s="5" t="s">
        <v>85</v>
      </c>
      <c r="G62" s="5" t="s">
        <v>89</v>
      </c>
      <c r="H62" s="5" t="s">
        <v>92</v>
      </c>
      <c r="I62" s="5" t="s">
        <v>93</v>
      </c>
      <c r="J62" s="99" t="s">
        <v>140</v>
      </c>
      <c r="K62" s="4" t="s">
        <v>94</v>
      </c>
    </row>
    <row r="63" spans="1:24" x14ac:dyDescent="0.2">
      <c r="A63" t="s">
        <v>55</v>
      </c>
      <c r="B63" s="6" t="s">
        <v>3</v>
      </c>
      <c r="C63" s="17">
        <v>27</v>
      </c>
      <c r="D63" s="17">
        <v>27</v>
      </c>
      <c r="E63" s="17">
        <v>29</v>
      </c>
      <c r="F63" s="17">
        <v>29</v>
      </c>
      <c r="G63" s="17">
        <v>30</v>
      </c>
      <c r="H63" s="17">
        <v>28</v>
      </c>
      <c r="I63" s="17">
        <v>31</v>
      </c>
      <c r="J63" s="17">
        <v>33</v>
      </c>
      <c r="K63" s="12">
        <f t="shared" ref="K63:K66" si="12">AVERAGE(F63:J63)</f>
        <v>30.2</v>
      </c>
      <c r="N63" s="132" t="s">
        <v>139</v>
      </c>
      <c r="O63" s="132"/>
      <c r="P63" s="132"/>
      <c r="Q63" s="132"/>
      <c r="R63" s="132"/>
      <c r="S63" s="132"/>
      <c r="T63" s="132"/>
      <c r="U63" s="132"/>
      <c r="V63" s="132"/>
      <c r="W63" s="132"/>
      <c r="X63" s="132"/>
    </row>
    <row r="64" spans="1:24" x14ac:dyDescent="0.2">
      <c r="A64" t="s">
        <v>55</v>
      </c>
      <c r="B64" s="6" t="s">
        <v>4</v>
      </c>
      <c r="C64" s="17">
        <v>3</v>
      </c>
      <c r="D64" s="17">
        <v>6</v>
      </c>
      <c r="E64" s="17">
        <v>6</v>
      </c>
      <c r="F64" s="17">
        <v>4</v>
      </c>
      <c r="G64" s="17">
        <v>3</v>
      </c>
      <c r="H64" s="17">
        <v>4</v>
      </c>
      <c r="I64" s="17">
        <v>5</v>
      </c>
      <c r="J64" s="17">
        <v>4</v>
      </c>
      <c r="K64" s="12">
        <f t="shared" si="12"/>
        <v>4</v>
      </c>
      <c r="N64" s="132"/>
      <c r="O64" s="132"/>
      <c r="P64" s="132"/>
      <c r="Q64" s="132"/>
      <c r="R64" s="132"/>
      <c r="S64" s="132"/>
      <c r="T64" s="132"/>
      <c r="U64" s="132"/>
      <c r="V64" s="132"/>
      <c r="W64" s="132"/>
      <c r="X64" s="132"/>
    </row>
    <row r="65" spans="1:24" x14ac:dyDescent="0.2">
      <c r="A65" t="s">
        <v>55</v>
      </c>
      <c r="B65" s="6" t="s">
        <v>5</v>
      </c>
      <c r="C65" s="6">
        <v>30</v>
      </c>
      <c r="D65" s="6">
        <f>SUM(D63:D64)</f>
        <v>33</v>
      </c>
      <c r="E65" s="6">
        <f>SUM(E63:E64)</f>
        <v>35</v>
      </c>
      <c r="F65" s="6">
        <f>SUM(F63:F64)</f>
        <v>33</v>
      </c>
      <c r="G65" s="6">
        <f>SUM(G63:G64)</f>
        <v>33</v>
      </c>
      <c r="H65" s="6">
        <f>SUM(H63:H64)</f>
        <v>32</v>
      </c>
      <c r="I65" s="6">
        <v>36</v>
      </c>
      <c r="J65" s="6">
        <v>37</v>
      </c>
      <c r="K65" s="12">
        <f t="shared" si="12"/>
        <v>34.200000000000003</v>
      </c>
      <c r="N65" s="132"/>
      <c r="O65" s="132"/>
      <c r="P65" s="132"/>
      <c r="Q65" s="132"/>
      <c r="R65" s="132"/>
      <c r="S65" s="132"/>
      <c r="T65" s="132"/>
      <c r="U65" s="132"/>
      <c r="V65" s="132"/>
      <c r="W65" s="132"/>
      <c r="X65" s="132"/>
    </row>
    <row r="66" spans="1:24" x14ac:dyDescent="0.2">
      <c r="A66" t="s">
        <v>55</v>
      </c>
      <c r="B66" s="11" t="s">
        <v>23</v>
      </c>
      <c r="C66" s="12">
        <v>28</v>
      </c>
      <c r="D66" s="12">
        <f t="shared" ref="D66:I66" si="13">D63+D64/3</f>
        <v>29</v>
      </c>
      <c r="E66" s="12">
        <f t="shared" si="13"/>
        <v>31</v>
      </c>
      <c r="F66" s="12">
        <f t="shared" si="13"/>
        <v>30.333333333333332</v>
      </c>
      <c r="G66" s="12">
        <f t="shared" si="13"/>
        <v>31</v>
      </c>
      <c r="H66" s="12">
        <f t="shared" si="13"/>
        <v>29.333333333333332</v>
      </c>
      <c r="I66" s="12">
        <f t="shared" si="13"/>
        <v>32.666666666666664</v>
      </c>
      <c r="J66" s="12">
        <f t="shared" ref="J66" si="14">J63+J64/3</f>
        <v>34.333333333333336</v>
      </c>
      <c r="K66" s="12">
        <f t="shared" si="12"/>
        <v>31.533333333333331</v>
      </c>
      <c r="N66" s="132"/>
      <c r="O66" s="132"/>
      <c r="P66" s="132"/>
      <c r="Q66" s="132"/>
      <c r="R66" s="132"/>
      <c r="S66" s="132"/>
      <c r="T66" s="132"/>
      <c r="U66" s="132"/>
      <c r="V66" s="132"/>
      <c r="W66" s="132"/>
      <c r="X66" s="132"/>
    </row>
    <row r="67" spans="1:24" x14ac:dyDescent="0.2">
      <c r="A67" t="s">
        <v>55</v>
      </c>
      <c r="B67" s="8" t="s">
        <v>26</v>
      </c>
    </row>
    <row r="68" spans="1:24" x14ac:dyDescent="0.2">
      <c r="A68" t="s">
        <v>55</v>
      </c>
    </row>
    <row r="69" spans="1:24" x14ac:dyDescent="0.2">
      <c r="A69" t="s">
        <v>55</v>
      </c>
    </row>
    <row r="70" spans="1:24" x14ac:dyDescent="0.2">
      <c r="A70" t="s">
        <v>55</v>
      </c>
      <c r="B70" s="2" t="s">
        <v>27</v>
      </c>
    </row>
    <row r="71" spans="1:24" x14ac:dyDescent="0.2">
      <c r="A71" t="s">
        <v>55</v>
      </c>
      <c r="B71" s="2"/>
    </row>
    <row r="72" spans="1:24" x14ac:dyDescent="0.2">
      <c r="A72" t="s">
        <v>55</v>
      </c>
      <c r="C72" s="5" t="s">
        <v>67</v>
      </c>
      <c r="D72" s="5" t="s">
        <v>68</v>
      </c>
      <c r="E72" s="5" t="s">
        <v>82</v>
      </c>
      <c r="F72" s="5" t="s">
        <v>85</v>
      </c>
      <c r="G72" s="5" t="s">
        <v>89</v>
      </c>
      <c r="H72" s="5" t="s">
        <v>92</v>
      </c>
      <c r="I72" s="5" t="s">
        <v>93</v>
      </c>
      <c r="J72" s="99" t="s">
        <v>140</v>
      </c>
      <c r="K72" s="4" t="s">
        <v>94</v>
      </c>
    </row>
    <row r="73" spans="1:24" x14ac:dyDescent="0.2">
      <c r="A73" t="s">
        <v>55</v>
      </c>
      <c r="B73" s="6" t="s">
        <v>6</v>
      </c>
      <c r="C73" s="12">
        <v>4.0595238095238093</v>
      </c>
      <c r="D73" s="12">
        <f>(D16+D25)/D66</f>
        <v>3.4137931034482758</v>
      </c>
      <c r="E73" s="12">
        <f>(E16+E25)/E66</f>
        <v>3.2473118279569895</v>
      </c>
      <c r="F73" s="12">
        <f>(F16+F25)/F66</f>
        <v>3.4725274725274731</v>
      </c>
      <c r="G73" s="12">
        <f t="shared" ref="G73:J73" si="15">(G16+G25)/G66</f>
        <v>3.870967741935484</v>
      </c>
      <c r="H73" s="12">
        <f t="shared" si="15"/>
        <v>4.204545454545455</v>
      </c>
      <c r="I73" s="12">
        <f t="shared" si="15"/>
        <v>2.785714285714286</v>
      </c>
      <c r="J73" s="12">
        <f t="shared" si="15"/>
        <v>2.8543689320388346</v>
      </c>
      <c r="K73" s="12">
        <f t="shared" ref="K73" si="16">AVERAGE(F73:J73)</f>
        <v>3.4376247773523061</v>
      </c>
    </row>
    <row r="74" spans="1:24" x14ac:dyDescent="0.2">
      <c r="A74" t="s">
        <v>55</v>
      </c>
      <c r="C74" s="10"/>
      <c r="D74" s="10"/>
      <c r="E74" s="10"/>
      <c r="F74" s="10"/>
      <c r="G74" s="10"/>
      <c r="H74" s="10"/>
      <c r="I74" s="10"/>
      <c r="J74" s="10"/>
      <c r="K74" s="10"/>
    </row>
    <row r="75" spans="1:24" x14ac:dyDescent="0.2">
      <c r="A75" t="s">
        <v>55</v>
      </c>
    </row>
    <row r="76" spans="1:24" x14ac:dyDescent="0.2">
      <c r="A76" t="s">
        <v>55</v>
      </c>
      <c r="B76" s="2" t="s">
        <v>14</v>
      </c>
    </row>
    <row r="77" spans="1:24" x14ac:dyDescent="0.2">
      <c r="A77" t="s">
        <v>55</v>
      </c>
      <c r="B77" s="2"/>
    </row>
    <row r="78" spans="1:24" x14ac:dyDescent="0.2">
      <c r="A78" t="s">
        <v>55</v>
      </c>
      <c r="C78" s="5" t="s">
        <v>67</v>
      </c>
      <c r="D78" s="5" t="s">
        <v>68</v>
      </c>
      <c r="E78" s="5" t="s">
        <v>82</v>
      </c>
      <c r="F78" s="5" t="s">
        <v>85</v>
      </c>
      <c r="G78" s="5" t="s">
        <v>85</v>
      </c>
      <c r="H78" s="5" t="s">
        <v>92</v>
      </c>
      <c r="I78" s="5" t="s">
        <v>93</v>
      </c>
      <c r="J78" s="99" t="s">
        <v>140</v>
      </c>
      <c r="K78" s="4" t="s">
        <v>94</v>
      </c>
    </row>
    <row r="79" spans="1:24" x14ac:dyDescent="0.2">
      <c r="A79" t="s">
        <v>55</v>
      </c>
      <c r="B79" s="6" t="s">
        <v>12</v>
      </c>
      <c r="C79" s="12">
        <v>833.07142857142856</v>
      </c>
      <c r="D79" s="12">
        <f t="shared" ref="D79:I79" si="17">D48/D66</f>
        <v>774.31034482758616</v>
      </c>
      <c r="E79" s="12">
        <f t="shared" si="17"/>
        <v>775.32258064516134</v>
      </c>
      <c r="F79" s="12">
        <f t="shared" si="17"/>
        <v>740.50549450549454</v>
      </c>
      <c r="G79" s="12">
        <f t="shared" si="17"/>
        <v>720.93548387096769</v>
      </c>
      <c r="H79" s="12">
        <f t="shared" si="17"/>
        <v>793.09090909090912</v>
      </c>
      <c r="I79" s="12">
        <f t="shared" si="17"/>
        <v>737.75510204081638</v>
      </c>
      <c r="J79" s="12">
        <f t="shared" ref="J79" si="18">J48/J66</f>
        <v>715.01941747572812</v>
      </c>
      <c r="K79" s="12">
        <f t="shared" ref="K79" si="19">AVERAGE(F79:J79)</f>
        <v>741.46128139678308</v>
      </c>
    </row>
    <row r="80" spans="1:24" x14ac:dyDescent="0.2">
      <c r="A80" t="s">
        <v>55</v>
      </c>
      <c r="C80" s="10"/>
      <c r="D80" s="10"/>
      <c r="E80" s="10"/>
      <c r="F80" s="10"/>
      <c r="G80" s="10"/>
      <c r="H80" s="5"/>
      <c r="I80" s="5"/>
      <c r="J80" s="99"/>
      <c r="K80" s="10"/>
    </row>
    <row r="81" spans="1:10" x14ac:dyDescent="0.2">
      <c r="A81" t="s">
        <v>55</v>
      </c>
      <c r="H81" s="5"/>
      <c r="I81" s="5"/>
      <c r="J81" s="99"/>
    </row>
  </sheetData>
  <mergeCells count="6">
    <mergeCell ref="N9:X10"/>
    <mergeCell ref="N12:X15"/>
    <mergeCell ref="N60:X61"/>
    <mergeCell ref="N29:X31"/>
    <mergeCell ref="N63:X66"/>
    <mergeCell ref="N17:X20"/>
  </mergeCells>
  <phoneticPr fontId="11" type="noConversion"/>
  <pageMargins left="0.8" right="0.25" top="0.5" bottom="0.5"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81"/>
  <sheetViews>
    <sheetView topLeftCell="B1" workbookViewId="0">
      <selection activeCell="L70" sqref="L70"/>
    </sheetView>
  </sheetViews>
  <sheetFormatPr defaultRowHeight="12.75" x14ac:dyDescent="0.2"/>
  <cols>
    <col min="1" max="1" width="11.5703125" style="111" hidden="1" customWidth="1"/>
    <col min="2" max="2" width="18.7109375" style="111" customWidth="1"/>
    <col min="3" max="5" width="12.7109375" style="111" hidden="1" customWidth="1"/>
    <col min="6" max="11" width="12.7109375" style="111" customWidth="1"/>
    <col min="12" max="16384" width="9.140625" style="111"/>
  </cols>
  <sheetData>
    <row r="1" spans="1:24" x14ac:dyDescent="0.2">
      <c r="A1" s="19" t="s">
        <v>66</v>
      </c>
      <c r="B1" s="113" t="s">
        <v>0</v>
      </c>
      <c r="C1" s="113"/>
      <c r="D1" s="113"/>
      <c r="E1" s="113"/>
      <c r="F1" s="20"/>
      <c r="G1" s="20"/>
      <c r="H1" s="20"/>
      <c r="I1" s="20"/>
      <c r="J1" s="20"/>
      <c r="K1" s="20"/>
    </row>
    <row r="2" spans="1:24" x14ac:dyDescent="0.2">
      <c r="A2" s="19" t="s">
        <v>66</v>
      </c>
      <c r="B2" s="113" t="s">
        <v>91</v>
      </c>
      <c r="C2" s="113"/>
      <c r="D2" s="113"/>
      <c r="E2" s="113"/>
      <c r="F2" s="20"/>
      <c r="G2" s="20"/>
      <c r="H2" s="20"/>
      <c r="I2" s="20"/>
      <c r="J2" s="20"/>
      <c r="K2" s="20"/>
    </row>
    <row r="3" spans="1:24" x14ac:dyDescent="0.2">
      <c r="A3" s="19" t="s">
        <v>66</v>
      </c>
      <c r="K3" s="48"/>
    </row>
    <row r="4" spans="1:24" x14ac:dyDescent="0.2">
      <c r="A4" s="19" t="s">
        <v>66</v>
      </c>
      <c r="B4" s="113" t="s">
        <v>109</v>
      </c>
      <c r="C4" s="113"/>
      <c r="D4" s="113"/>
      <c r="E4" s="113"/>
      <c r="F4" s="113"/>
      <c r="G4" s="113"/>
      <c r="H4" s="113"/>
      <c r="I4" s="113"/>
      <c r="J4" s="113"/>
      <c r="K4" s="113"/>
    </row>
    <row r="5" spans="1:24" x14ac:dyDescent="0.2">
      <c r="A5" s="19" t="s">
        <v>66</v>
      </c>
      <c r="B5" s="88"/>
      <c r="C5" s="88"/>
      <c r="D5" s="88"/>
      <c r="E5" s="88"/>
      <c r="F5" s="88"/>
      <c r="H5" s="88"/>
      <c r="I5" s="88"/>
      <c r="J5" s="88"/>
      <c r="K5" s="87"/>
    </row>
    <row r="6" spans="1:24" ht="18" x14ac:dyDescent="0.25">
      <c r="A6" s="19" t="s">
        <v>66</v>
      </c>
      <c r="B6" s="9" t="s">
        <v>38</v>
      </c>
      <c r="C6" s="88"/>
      <c r="D6" s="75"/>
      <c r="F6" s="88"/>
      <c r="G6" s="88"/>
      <c r="H6" s="88"/>
      <c r="I6" s="88"/>
      <c r="J6" s="88"/>
      <c r="K6" s="39"/>
    </row>
    <row r="7" spans="1:24" ht="12.75" customHeight="1" x14ac:dyDescent="0.25">
      <c r="A7" s="19" t="s">
        <v>66</v>
      </c>
      <c r="B7" s="134"/>
      <c r="C7" s="134"/>
      <c r="D7" s="134"/>
      <c r="E7" s="134"/>
      <c r="F7" s="134"/>
      <c r="G7" s="107"/>
      <c r="H7" s="107"/>
      <c r="I7" s="107"/>
      <c r="J7" s="119"/>
      <c r="K7" s="88"/>
    </row>
    <row r="8" spans="1:24" x14ac:dyDescent="0.2">
      <c r="A8" s="19" t="s">
        <v>66</v>
      </c>
      <c r="B8" s="31"/>
      <c r="C8" s="31"/>
      <c r="D8" s="31"/>
    </row>
    <row r="9" spans="1:24" x14ac:dyDescent="0.2">
      <c r="A9" s="19" t="s">
        <v>66</v>
      </c>
      <c r="B9" s="2" t="s">
        <v>17</v>
      </c>
      <c r="N9" s="131" t="s">
        <v>102</v>
      </c>
      <c r="O9" s="131"/>
      <c r="P9" s="131"/>
      <c r="Q9" s="131"/>
      <c r="R9" s="131"/>
      <c r="S9" s="131"/>
      <c r="T9" s="131"/>
      <c r="U9" s="131"/>
      <c r="V9" s="131"/>
      <c r="W9" s="131"/>
      <c r="X9" s="131"/>
    </row>
    <row r="10" spans="1:24" x14ac:dyDescent="0.2">
      <c r="A10" s="19" t="s">
        <v>66</v>
      </c>
      <c r="N10" s="131"/>
      <c r="O10" s="131"/>
      <c r="P10" s="131"/>
      <c r="Q10" s="131"/>
      <c r="R10" s="131"/>
      <c r="S10" s="131"/>
      <c r="T10" s="131"/>
      <c r="U10" s="131"/>
      <c r="V10" s="131"/>
      <c r="W10" s="131"/>
      <c r="X10" s="131"/>
    </row>
    <row r="11" spans="1:24" x14ac:dyDescent="0.2">
      <c r="A11" s="19" t="s">
        <v>66</v>
      </c>
      <c r="B11" s="3" t="s">
        <v>20</v>
      </c>
      <c r="C11" s="99" t="s">
        <v>67</v>
      </c>
      <c r="D11" s="99" t="s">
        <v>68</v>
      </c>
      <c r="E11" s="99" t="s">
        <v>82</v>
      </c>
      <c r="F11" s="99" t="s">
        <v>85</v>
      </c>
      <c r="G11" s="99" t="s">
        <v>89</v>
      </c>
      <c r="H11" s="99" t="s">
        <v>92</v>
      </c>
      <c r="I11" s="99" t="s">
        <v>93</v>
      </c>
      <c r="J11" s="99" t="s">
        <v>140</v>
      </c>
      <c r="K11" s="112" t="s">
        <v>94</v>
      </c>
    </row>
    <row r="12" spans="1:24" x14ac:dyDescent="0.2">
      <c r="A12" s="19" t="s">
        <v>66</v>
      </c>
      <c r="B12" s="6" t="s">
        <v>2</v>
      </c>
      <c r="C12" s="6"/>
      <c r="D12" s="6"/>
      <c r="E12" s="6"/>
      <c r="F12" s="6"/>
      <c r="G12" s="6"/>
      <c r="H12" s="6"/>
      <c r="I12" s="6"/>
      <c r="J12" s="6"/>
      <c r="K12" s="6"/>
      <c r="N12" s="132" t="s">
        <v>114</v>
      </c>
      <c r="O12" s="132"/>
      <c r="P12" s="132"/>
      <c r="Q12" s="132"/>
      <c r="R12" s="132"/>
      <c r="S12" s="132"/>
      <c r="T12" s="132"/>
      <c r="U12" s="132"/>
      <c r="V12" s="132"/>
      <c r="W12" s="132"/>
      <c r="X12" s="132"/>
    </row>
    <row r="13" spans="1:24" x14ac:dyDescent="0.2">
      <c r="A13" s="19" t="s">
        <v>66</v>
      </c>
      <c r="B13" s="6" t="s">
        <v>3</v>
      </c>
      <c r="C13" s="6">
        <v>144</v>
      </c>
      <c r="D13" s="6">
        <v>143</v>
      </c>
      <c r="E13" s="6">
        <v>109</v>
      </c>
      <c r="F13" s="6">
        <v>88</v>
      </c>
      <c r="G13" s="6">
        <v>87</v>
      </c>
      <c r="H13" s="6">
        <v>95</v>
      </c>
      <c r="I13" s="6">
        <v>100</v>
      </c>
      <c r="J13" s="6">
        <v>67</v>
      </c>
      <c r="K13" s="12">
        <f>AVERAGE(F13:J13)</f>
        <v>87.4</v>
      </c>
      <c r="N13" s="132"/>
      <c r="O13" s="132"/>
      <c r="P13" s="132"/>
      <c r="Q13" s="132"/>
      <c r="R13" s="132"/>
      <c r="S13" s="132"/>
      <c r="T13" s="132"/>
      <c r="U13" s="132"/>
      <c r="V13" s="132"/>
      <c r="W13" s="132"/>
      <c r="X13" s="132"/>
    </row>
    <row r="14" spans="1:24" x14ac:dyDescent="0.2">
      <c r="A14" s="19" t="s">
        <v>66</v>
      </c>
      <c r="B14" s="6" t="s">
        <v>4</v>
      </c>
      <c r="C14" s="6">
        <v>39</v>
      </c>
      <c r="D14" s="6">
        <v>57</v>
      </c>
      <c r="E14" s="6">
        <v>88</v>
      </c>
      <c r="F14" s="6">
        <v>62</v>
      </c>
      <c r="G14" s="6">
        <v>27</v>
      </c>
      <c r="H14" s="6">
        <v>31</v>
      </c>
      <c r="I14" s="6">
        <v>25</v>
      </c>
      <c r="J14" s="6">
        <v>26</v>
      </c>
      <c r="K14" s="12">
        <f t="shared" ref="K14:K16" si="0">AVERAGE(F14:J14)</f>
        <v>34.200000000000003</v>
      </c>
      <c r="N14" s="132"/>
      <c r="O14" s="132"/>
      <c r="P14" s="132"/>
      <c r="Q14" s="132"/>
      <c r="R14" s="132"/>
      <c r="S14" s="132"/>
      <c r="T14" s="132"/>
      <c r="U14" s="132"/>
      <c r="V14" s="132"/>
      <c r="W14" s="132"/>
      <c r="X14" s="132"/>
    </row>
    <row r="15" spans="1:24" x14ac:dyDescent="0.2">
      <c r="A15" s="19" t="s">
        <v>66</v>
      </c>
      <c r="B15" s="6" t="s">
        <v>5</v>
      </c>
      <c r="C15" s="6">
        <v>183</v>
      </c>
      <c r="D15" s="6">
        <v>200</v>
      </c>
      <c r="E15" s="6">
        <v>197</v>
      </c>
      <c r="F15" s="6">
        <v>150</v>
      </c>
      <c r="G15" s="6">
        <v>114</v>
      </c>
      <c r="H15" s="6">
        <v>126</v>
      </c>
      <c r="I15" s="6">
        <v>125</v>
      </c>
      <c r="J15" s="6">
        <v>93</v>
      </c>
      <c r="K15" s="12">
        <f t="shared" si="0"/>
        <v>121.6</v>
      </c>
      <c r="N15" s="132"/>
      <c r="O15" s="132"/>
      <c r="P15" s="132"/>
      <c r="Q15" s="132"/>
      <c r="R15" s="132"/>
      <c r="S15" s="132"/>
      <c r="T15" s="132"/>
      <c r="U15" s="132"/>
      <c r="V15" s="132"/>
      <c r="W15" s="132"/>
      <c r="X15" s="132"/>
    </row>
    <row r="16" spans="1:24" x14ac:dyDescent="0.2">
      <c r="A16" s="19" t="s">
        <v>66</v>
      </c>
      <c r="B16" s="11" t="s">
        <v>21</v>
      </c>
      <c r="C16" s="12">
        <v>157</v>
      </c>
      <c r="D16" s="12">
        <v>162</v>
      </c>
      <c r="E16" s="12">
        <v>138.33333333333334</v>
      </c>
      <c r="F16" s="12">
        <v>108.66666666666667</v>
      </c>
      <c r="G16" s="12">
        <v>96</v>
      </c>
      <c r="H16" s="12">
        <v>105.33333333333333</v>
      </c>
      <c r="I16" s="12">
        <v>108.33333333333333</v>
      </c>
      <c r="J16" s="12">
        <f t="shared" ref="J16" si="1">J13+J14/3</f>
        <v>75.666666666666671</v>
      </c>
      <c r="K16" s="12">
        <f t="shared" si="0"/>
        <v>98.8</v>
      </c>
    </row>
    <row r="17" spans="1:24" x14ac:dyDescent="0.2">
      <c r="A17" s="19" t="s">
        <v>66</v>
      </c>
      <c r="B17" s="8" t="s">
        <v>25</v>
      </c>
      <c r="N17" s="132" t="s">
        <v>138</v>
      </c>
      <c r="O17" s="132"/>
      <c r="P17" s="132"/>
      <c r="Q17" s="132"/>
      <c r="R17" s="132"/>
      <c r="S17" s="132"/>
      <c r="T17" s="132"/>
      <c r="U17" s="132"/>
      <c r="V17" s="132"/>
      <c r="W17" s="132"/>
      <c r="X17" s="132"/>
    </row>
    <row r="18" spans="1:24" x14ac:dyDescent="0.2">
      <c r="A18" s="19" t="s">
        <v>66</v>
      </c>
      <c r="N18" s="132"/>
      <c r="O18" s="132"/>
      <c r="P18" s="132"/>
      <c r="Q18" s="132"/>
      <c r="R18" s="132"/>
      <c r="S18" s="132"/>
      <c r="T18" s="132"/>
      <c r="U18" s="132"/>
      <c r="V18" s="132"/>
      <c r="W18" s="132"/>
      <c r="X18" s="132"/>
    </row>
    <row r="19" spans="1:24" x14ac:dyDescent="0.2">
      <c r="A19" s="19" t="s">
        <v>66</v>
      </c>
      <c r="N19" s="132"/>
      <c r="O19" s="132"/>
      <c r="P19" s="132"/>
      <c r="Q19" s="132"/>
      <c r="R19" s="132"/>
      <c r="S19" s="132"/>
      <c r="T19" s="132"/>
      <c r="U19" s="132"/>
      <c r="V19" s="132"/>
      <c r="W19" s="132"/>
      <c r="X19" s="132"/>
    </row>
    <row r="20" spans="1:24" x14ac:dyDescent="0.2">
      <c r="A20" s="19" t="s">
        <v>66</v>
      </c>
      <c r="B20" s="3" t="s">
        <v>11</v>
      </c>
      <c r="C20" s="99" t="s">
        <v>67</v>
      </c>
      <c r="D20" s="99" t="s">
        <v>68</v>
      </c>
      <c r="E20" s="99" t="s">
        <v>82</v>
      </c>
      <c r="F20" s="99" t="s">
        <v>85</v>
      </c>
      <c r="G20" s="99" t="s">
        <v>89</v>
      </c>
      <c r="H20" s="99" t="s">
        <v>92</v>
      </c>
      <c r="I20" s="99" t="s">
        <v>93</v>
      </c>
      <c r="J20" s="99" t="s">
        <v>140</v>
      </c>
      <c r="K20" s="112" t="s">
        <v>94</v>
      </c>
      <c r="N20" s="132"/>
      <c r="O20" s="132"/>
      <c r="P20" s="132"/>
      <c r="Q20" s="132"/>
      <c r="R20" s="132"/>
      <c r="S20" s="132"/>
      <c r="T20" s="132"/>
      <c r="U20" s="132"/>
      <c r="V20" s="132"/>
      <c r="W20" s="132"/>
      <c r="X20" s="132"/>
    </row>
    <row r="21" spans="1:24" x14ac:dyDescent="0.2">
      <c r="A21" s="19" t="s">
        <v>66</v>
      </c>
      <c r="B21" s="6" t="s">
        <v>2</v>
      </c>
      <c r="C21" s="6"/>
      <c r="D21" s="6"/>
      <c r="E21" s="6"/>
      <c r="F21" s="6"/>
      <c r="G21" s="6"/>
      <c r="H21" s="6"/>
      <c r="I21" s="6"/>
      <c r="J21" s="6"/>
      <c r="K21" s="12"/>
    </row>
    <row r="22" spans="1:24" x14ac:dyDescent="0.2">
      <c r="A22" s="19" t="s">
        <v>66</v>
      </c>
      <c r="B22" s="6" t="s">
        <v>3</v>
      </c>
      <c r="C22" s="6"/>
      <c r="D22" s="6"/>
      <c r="E22" s="6"/>
      <c r="F22" s="6"/>
      <c r="G22" s="6"/>
      <c r="H22" s="6"/>
      <c r="I22" s="6"/>
      <c r="J22" s="6"/>
      <c r="K22" s="12"/>
    </row>
    <row r="23" spans="1:24" x14ac:dyDescent="0.2">
      <c r="A23" s="19" t="s">
        <v>66</v>
      </c>
      <c r="B23" s="6" t="s">
        <v>4</v>
      </c>
      <c r="C23" s="6"/>
      <c r="D23" s="6"/>
      <c r="E23" s="6"/>
      <c r="F23" s="6"/>
      <c r="G23" s="6"/>
      <c r="H23" s="6"/>
      <c r="I23" s="6"/>
      <c r="J23" s="6"/>
      <c r="K23" s="12"/>
    </row>
    <row r="24" spans="1:24" x14ac:dyDescent="0.2">
      <c r="A24" s="19" t="s">
        <v>66</v>
      </c>
      <c r="B24" s="6" t="s">
        <v>5</v>
      </c>
      <c r="C24" s="6"/>
      <c r="D24" s="6"/>
      <c r="E24" s="6"/>
      <c r="F24" s="6"/>
      <c r="G24" s="6"/>
      <c r="H24" s="6"/>
      <c r="I24" s="6"/>
      <c r="J24" s="6"/>
      <c r="K24" s="12"/>
    </row>
    <row r="25" spans="1:24" x14ac:dyDescent="0.2">
      <c r="A25" s="19" t="s">
        <v>66</v>
      </c>
      <c r="B25" s="11" t="s">
        <v>21</v>
      </c>
      <c r="C25" s="6"/>
      <c r="D25" s="12"/>
      <c r="E25" s="6"/>
      <c r="F25" s="6"/>
      <c r="G25" s="6"/>
      <c r="H25" s="6"/>
      <c r="I25" s="6"/>
      <c r="J25" s="6"/>
      <c r="K25" s="12"/>
    </row>
    <row r="26" spans="1:24" x14ac:dyDescent="0.2">
      <c r="A26" s="19" t="s">
        <v>66</v>
      </c>
      <c r="B26" s="8" t="s">
        <v>25</v>
      </c>
      <c r="C26" s="10"/>
      <c r="D26" s="10"/>
      <c r="E26" s="10"/>
      <c r="F26" s="10"/>
      <c r="G26" s="10"/>
      <c r="H26" s="10"/>
      <c r="I26" s="10"/>
      <c r="J26" s="10"/>
      <c r="K26" s="10"/>
    </row>
    <row r="27" spans="1:24" ht="13.5" x14ac:dyDescent="0.25">
      <c r="A27" s="19" t="s">
        <v>66</v>
      </c>
      <c r="B27" s="93" t="s">
        <v>95</v>
      </c>
    </row>
    <row r="28" spans="1:24" x14ac:dyDescent="0.2">
      <c r="A28" s="19" t="s">
        <v>66</v>
      </c>
    </row>
    <row r="29" spans="1:24" ht="12.75" customHeight="1" x14ac:dyDescent="0.2">
      <c r="A29" s="19" t="s">
        <v>66</v>
      </c>
      <c r="B29" s="2" t="s">
        <v>18</v>
      </c>
      <c r="N29" s="128" t="s">
        <v>103</v>
      </c>
      <c r="O29" s="128"/>
      <c r="P29" s="128"/>
      <c r="Q29" s="128"/>
      <c r="R29" s="128"/>
      <c r="S29" s="128"/>
      <c r="T29" s="128"/>
      <c r="U29" s="128"/>
      <c r="V29" s="128"/>
      <c r="W29" s="128"/>
      <c r="X29" s="128"/>
    </row>
    <row r="30" spans="1:24" x14ac:dyDescent="0.2">
      <c r="A30" s="19" t="s">
        <v>66</v>
      </c>
      <c r="N30" s="128"/>
      <c r="O30" s="128"/>
      <c r="P30" s="128"/>
      <c r="Q30" s="128"/>
      <c r="R30" s="128"/>
      <c r="S30" s="128"/>
      <c r="T30" s="128"/>
      <c r="U30" s="128"/>
      <c r="V30" s="128"/>
      <c r="W30" s="128"/>
      <c r="X30" s="128"/>
    </row>
    <row r="31" spans="1:24" x14ac:dyDescent="0.2">
      <c r="A31" s="19" t="s">
        <v>66</v>
      </c>
      <c r="C31" s="99" t="s">
        <v>67</v>
      </c>
      <c r="D31" s="99" t="s">
        <v>68</v>
      </c>
      <c r="E31" s="99" t="s">
        <v>82</v>
      </c>
      <c r="F31" s="99" t="s">
        <v>85</v>
      </c>
      <c r="G31" s="99" t="s">
        <v>89</v>
      </c>
      <c r="H31" s="99" t="s">
        <v>92</v>
      </c>
      <c r="I31" s="99" t="s">
        <v>93</v>
      </c>
      <c r="J31" s="99" t="s">
        <v>140</v>
      </c>
      <c r="K31" s="112" t="s">
        <v>94</v>
      </c>
      <c r="N31" s="128"/>
      <c r="O31" s="128"/>
      <c r="P31" s="128"/>
      <c r="Q31" s="128"/>
      <c r="R31" s="128"/>
      <c r="S31" s="128"/>
      <c r="T31" s="128"/>
      <c r="U31" s="128"/>
      <c r="V31" s="128"/>
      <c r="W31" s="128"/>
      <c r="X31" s="128"/>
    </row>
    <row r="32" spans="1:24" x14ac:dyDescent="0.2">
      <c r="A32" s="19" t="s">
        <v>66</v>
      </c>
      <c r="B32" s="21" t="s">
        <v>1</v>
      </c>
      <c r="C32" s="6">
        <v>4</v>
      </c>
      <c r="D32" s="6">
        <v>3</v>
      </c>
      <c r="E32" s="6">
        <v>4</v>
      </c>
      <c r="F32" s="6">
        <v>7</v>
      </c>
      <c r="G32" s="6">
        <v>10</v>
      </c>
      <c r="H32" s="6">
        <v>10</v>
      </c>
      <c r="I32" s="6">
        <v>5</v>
      </c>
      <c r="J32" s="6">
        <v>6</v>
      </c>
      <c r="K32" s="12">
        <f t="shared" ref="K32" si="2">AVERAGE(F32:J32)</f>
        <v>7.6</v>
      </c>
    </row>
    <row r="33" spans="1:14" x14ac:dyDescent="0.2">
      <c r="A33" s="19" t="s">
        <v>66</v>
      </c>
      <c r="B33" s="21" t="s">
        <v>11</v>
      </c>
      <c r="C33" s="6"/>
      <c r="D33" s="6"/>
      <c r="E33" s="6"/>
      <c r="F33" s="6"/>
      <c r="G33" s="6"/>
      <c r="H33" s="6"/>
      <c r="I33" s="6"/>
      <c r="J33" s="6"/>
      <c r="K33" s="12"/>
    </row>
    <row r="34" spans="1:14" ht="12.75" customHeight="1" x14ac:dyDescent="0.25">
      <c r="A34" s="19" t="s">
        <v>66</v>
      </c>
      <c r="B34" s="93"/>
    </row>
    <row r="35" spans="1:14" x14ac:dyDescent="0.2">
      <c r="A35" s="19" t="s">
        <v>66</v>
      </c>
    </row>
    <row r="36" spans="1:14" x14ac:dyDescent="0.2">
      <c r="A36" s="19" t="s">
        <v>66</v>
      </c>
      <c r="B36" s="2" t="s">
        <v>19</v>
      </c>
    </row>
    <row r="37" spans="1:14" x14ac:dyDescent="0.2">
      <c r="A37" s="19" t="s">
        <v>66</v>
      </c>
    </row>
    <row r="38" spans="1:14" x14ac:dyDescent="0.2">
      <c r="A38" s="19" t="s">
        <v>66</v>
      </c>
      <c r="C38" s="99" t="s">
        <v>67</v>
      </c>
      <c r="D38" s="99" t="s">
        <v>68</v>
      </c>
      <c r="E38" s="99" t="s">
        <v>82</v>
      </c>
      <c r="F38" s="99" t="s">
        <v>85</v>
      </c>
      <c r="G38" s="99" t="s">
        <v>89</v>
      </c>
      <c r="H38" s="99" t="s">
        <v>92</v>
      </c>
      <c r="I38" s="99" t="s">
        <v>93</v>
      </c>
      <c r="J38" s="99" t="s">
        <v>140</v>
      </c>
      <c r="K38" s="112" t="s">
        <v>94</v>
      </c>
    </row>
    <row r="39" spans="1:14" x14ac:dyDescent="0.2">
      <c r="A39" s="19" t="s">
        <v>66</v>
      </c>
      <c r="B39" s="21" t="s">
        <v>1</v>
      </c>
      <c r="C39" s="12">
        <v>45.75</v>
      </c>
      <c r="D39" s="12">
        <v>66.666666666666671</v>
      </c>
      <c r="E39" s="12">
        <v>49.25</v>
      </c>
      <c r="F39" s="12">
        <f t="shared" ref="F39:J39" si="3">F15/F32</f>
        <v>21.428571428571427</v>
      </c>
      <c r="G39" s="12">
        <f t="shared" si="3"/>
        <v>11.4</v>
      </c>
      <c r="H39" s="12">
        <f t="shared" si="3"/>
        <v>12.6</v>
      </c>
      <c r="I39" s="12">
        <f t="shared" si="3"/>
        <v>25</v>
      </c>
      <c r="J39" s="12">
        <f t="shared" si="3"/>
        <v>15.5</v>
      </c>
      <c r="K39" s="12">
        <f t="shared" ref="K39" si="4">AVERAGE(F39:J39)</f>
        <v>17.185714285714287</v>
      </c>
    </row>
    <row r="40" spans="1:14" x14ac:dyDescent="0.2">
      <c r="A40" s="19" t="s">
        <v>66</v>
      </c>
      <c r="B40" s="21" t="s">
        <v>11</v>
      </c>
      <c r="C40" s="12"/>
      <c r="D40" s="12"/>
      <c r="E40" s="6"/>
      <c r="F40" s="6"/>
      <c r="G40" s="6"/>
      <c r="H40" s="6"/>
      <c r="I40" s="6"/>
      <c r="J40" s="6"/>
      <c r="K40" s="12"/>
    </row>
    <row r="41" spans="1:14" x14ac:dyDescent="0.2">
      <c r="A41" s="19" t="s">
        <v>66</v>
      </c>
      <c r="B41" s="10"/>
      <c r="C41" s="10"/>
      <c r="D41" s="10"/>
      <c r="E41" s="10"/>
      <c r="F41" s="10"/>
      <c r="G41" s="10"/>
      <c r="H41" s="10"/>
      <c r="I41" s="10"/>
      <c r="J41" s="10"/>
      <c r="K41" s="10"/>
    </row>
    <row r="42" spans="1:14" x14ac:dyDescent="0.2">
      <c r="A42" s="19" t="s">
        <v>66</v>
      </c>
    </row>
    <row r="43" spans="1:14" x14ac:dyDescent="0.2">
      <c r="A43" s="19" t="s">
        <v>66</v>
      </c>
      <c r="B43" s="2" t="s">
        <v>7</v>
      </c>
      <c r="N43" s="114" t="s">
        <v>122</v>
      </c>
    </row>
    <row r="44" spans="1:14" x14ac:dyDescent="0.2">
      <c r="A44" s="19" t="s">
        <v>66</v>
      </c>
    </row>
    <row r="45" spans="1:14" x14ac:dyDescent="0.2">
      <c r="A45" s="19" t="s">
        <v>66</v>
      </c>
      <c r="B45" s="100"/>
      <c r="C45" s="99" t="s">
        <v>67</v>
      </c>
      <c r="D45" s="99" t="s">
        <v>68</v>
      </c>
      <c r="E45" s="99" t="s">
        <v>82</v>
      </c>
      <c r="F45" s="99" t="s">
        <v>85</v>
      </c>
      <c r="G45" s="99" t="s">
        <v>89</v>
      </c>
      <c r="H45" s="99" t="s">
        <v>92</v>
      </c>
      <c r="I45" s="99" t="s">
        <v>93</v>
      </c>
      <c r="J45" s="99" t="s">
        <v>140</v>
      </c>
      <c r="K45" s="112" t="s">
        <v>94</v>
      </c>
    </row>
    <row r="46" spans="1:14" x14ac:dyDescent="0.2">
      <c r="A46" s="19" t="s">
        <v>66</v>
      </c>
      <c r="B46" s="6" t="s">
        <v>20</v>
      </c>
      <c r="C46" s="102">
        <v>6240</v>
      </c>
      <c r="D46" s="102">
        <v>6532</v>
      </c>
      <c r="E46" s="102">
        <v>6297</v>
      </c>
      <c r="F46" s="102">
        <v>6875</v>
      </c>
      <c r="G46" s="102">
        <v>6941</v>
      </c>
      <c r="H46" s="102">
        <v>6228</v>
      </c>
      <c r="I46" s="102">
        <v>6004</v>
      </c>
      <c r="J46" s="102">
        <v>5614</v>
      </c>
      <c r="K46" s="124">
        <f t="shared" ref="K46:K48" si="5">AVERAGE(F46:J46)</f>
        <v>6332.4</v>
      </c>
    </row>
    <row r="47" spans="1:14" x14ac:dyDescent="0.2">
      <c r="A47" s="19" t="s">
        <v>66</v>
      </c>
      <c r="B47" s="6" t="s">
        <v>11</v>
      </c>
      <c r="C47" s="102">
        <v>10</v>
      </c>
      <c r="D47" s="102">
        <v>15</v>
      </c>
      <c r="E47" s="102">
        <v>12</v>
      </c>
      <c r="F47" s="102">
        <v>3</v>
      </c>
      <c r="G47" s="102"/>
      <c r="H47" s="102"/>
      <c r="I47" s="102"/>
      <c r="J47" s="102"/>
      <c r="K47" s="124">
        <f t="shared" si="5"/>
        <v>3</v>
      </c>
    </row>
    <row r="48" spans="1:14" x14ac:dyDescent="0.2">
      <c r="A48" s="19" t="s">
        <v>66</v>
      </c>
      <c r="B48" s="6" t="s">
        <v>5</v>
      </c>
      <c r="C48" s="102">
        <v>6250</v>
      </c>
      <c r="D48" s="102">
        <v>6547</v>
      </c>
      <c r="E48" s="102">
        <v>6309</v>
      </c>
      <c r="F48" s="102">
        <v>6878</v>
      </c>
      <c r="G48" s="102">
        <v>6941</v>
      </c>
      <c r="H48" s="102">
        <v>6228</v>
      </c>
      <c r="I48" s="102">
        <v>6004</v>
      </c>
      <c r="J48" s="102">
        <v>5614</v>
      </c>
      <c r="K48" s="124">
        <f t="shared" si="5"/>
        <v>6333</v>
      </c>
    </row>
    <row r="49" spans="1:24" x14ac:dyDescent="0.2">
      <c r="A49" s="19" t="s">
        <v>66</v>
      </c>
      <c r="B49" s="30"/>
    </row>
    <row r="50" spans="1:24" x14ac:dyDescent="0.2">
      <c r="A50" s="19" t="s">
        <v>66</v>
      </c>
    </row>
    <row r="51" spans="1:24" x14ac:dyDescent="0.2">
      <c r="A51" s="19" t="s">
        <v>66</v>
      </c>
      <c r="B51" s="2" t="s">
        <v>8</v>
      </c>
    </row>
    <row r="52" spans="1:24" x14ac:dyDescent="0.2">
      <c r="A52" s="19" t="s">
        <v>66</v>
      </c>
    </row>
    <row r="53" spans="1:24" x14ac:dyDescent="0.2">
      <c r="A53" s="19" t="s">
        <v>66</v>
      </c>
      <c r="B53" s="100"/>
      <c r="C53" s="99" t="s">
        <v>67</v>
      </c>
      <c r="D53" s="99" t="s">
        <v>68</v>
      </c>
      <c r="E53" s="99" t="s">
        <v>82</v>
      </c>
      <c r="F53" s="99" t="s">
        <v>85</v>
      </c>
      <c r="G53" s="99" t="s">
        <v>89</v>
      </c>
      <c r="H53" s="99" t="s">
        <v>92</v>
      </c>
      <c r="I53" s="99" t="s">
        <v>93</v>
      </c>
      <c r="J53" s="99" t="s">
        <v>140</v>
      </c>
      <c r="K53" s="112" t="s">
        <v>94</v>
      </c>
    </row>
    <row r="54" spans="1:24" x14ac:dyDescent="0.2">
      <c r="A54" s="19" t="s">
        <v>66</v>
      </c>
      <c r="B54" s="6" t="s">
        <v>9</v>
      </c>
      <c r="C54" s="6">
        <v>36</v>
      </c>
      <c r="D54" s="6">
        <v>35</v>
      </c>
      <c r="E54" s="6">
        <v>35</v>
      </c>
      <c r="F54" s="6">
        <v>33</v>
      </c>
      <c r="G54" s="6">
        <v>32</v>
      </c>
      <c r="H54" s="6">
        <v>32</v>
      </c>
      <c r="I54" s="6">
        <v>28</v>
      </c>
      <c r="J54" s="6">
        <v>24</v>
      </c>
      <c r="K54" s="12">
        <f t="shared" ref="K54:K55" si="6">AVERAGE(F54:J54)</f>
        <v>29.8</v>
      </c>
    </row>
    <row r="55" spans="1:24" x14ac:dyDescent="0.2">
      <c r="A55" s="19" t="s">
        <v>66</v>
      </c>
      <c r="B55" s="6" t="s">
        <v>10</v>
      </c>
      <c r="C55" s="6">
        <v>11</v>
      </c>
      <c r="D55" s="6">
        <v>12</v>
      </c>
      <c r="E55" s="6">
        <v>17</v>
      </c>
      <c r="F55" s="6">
        <v>12</v>
      </c>
      <c r="G55" s="6">
        <v>10</v>
      </c>
      <c r="H55" s="6">
        <v>11</v>
      </c>
      <c r="I55" s="6">
        <v>10</v>
      </c>
      <c r="J55" s="6">
        <v>7</v>
      </c>
      <c r="K55" s="12">
        <f t="shared" si="6"/>
        <v>10</v>
      </c>
    </row>
    <row r="56" spans="1:24" x14ac:dyDescent="0.2">
      <c r="A56" s="19" t="s">
        <v>66</v>
      </c>
      <c r="B56" s="6" t="s">
        <v>11</v>
      </c>
      <c r="C56" s="27"/>
      <c r="D56" s="27">
        <v>5</v>
      </c>
      <c r="E56" s="27"/>
      <c r="F56" s="27"/>
      <c r="G56" s="27"/>
      <c r="H56" s="27"/>
      <c r="I56" s="27"/>
      <c r="J56" s="27"/>
      <c r="K56" s="12"/>
    </row>
    <row r="57" spans="1:24" x14ac:dyDescent="0.2">
      <c r="A57" s="19" t="s">
        <v>66</v>
      </c>
      <c r="B57" s="16" t="s">
        <v>22</v>
      </c>
    </row>
    <row r="58" spans="1:24" x14ac:dyDescent="0.2">
      <c r="A58" s="19" t="s">
        <v>66</v>
      </c>
    </row>
    <row r="59" spans="1:24" x14ac:dyDescent="0.2">
      <c r="A59" s="19" t="s">
        <v>66</v>
      </c>
    </row>
    <row r="60" spans="1:24" x14ac:dyDescent="0.2">
      <c r="A60" s="19" t="s">
        <v>66</v>
      </c>
      <c r="B60" s="2" t="s">
        <v>24</v>
      </c>
      <c r="D60" s="78"/>
      <c r="N60" s="128" t="s">
        <v>101</v>
      </c>
      <c r="O60" s="128"/>
      <c r="P60" s="128"/>
      <c r="Q60" s="128"/>
      <c r="R60" s="128"/>
      <c r="S60" s="128"/>
      <c r="T60" s="128"/>
      <c r="U60" s="128"/>
      <c r="V60" s="128"/>
      <c r="W60" s="128"/>
      <c r="X60" s="128"/>
    </row>
    <row r="61" spans="1:24" x14ac:dyDescent="0.2">
      <c r="A61" s="19" t="s">
        <v>66</v>
      </c>
      <c r="B61" s="104" t="s">
        <v>100</v>
      </c>
      <c r="N61" s="128"/>
      <c r="O61" s="128"/>
      <c r="P61" s="128"/>
      <c r="Q61" s="128"/>
      <c r="R61" s="128"/>
      <c r="S61" s="128"/>
      <c r="T61" s="128"/>
      <c r="U61" s="128"/>
      <c r="V61" s="128"/>
      <c r="W61" s="128"/>
      <c r="X61" s="128"/>
    </row>
    <row r="62" spans="1:24" x14ac:dyDescent="0.2">
      <c r="A62" s="19" t="s">
        <v>66</v>
      </c>
      <c r="B62" s="100"/>
      <c r="C62" s="99" t="s">
        <v>67</v>
      </c>
      <c r="D62" s="99" t="s">
        <v>68</v>
      </c>
      <c r="E62" s="99" t="s">
        <v>82</v>
      </c>
      <c r="F62" s="99" t="s">
        <v>85</v>
      </c>
      <c r="G62" s="99" t="s">
        <v>89</v>
      </c>
      <c r="H62" s="99" t="s">
        <v>92</v>
      </c>
      <c r="I62" s="99" t="s">
        <v>93</v>
      </c>
      <c r="J62" s="99" t="s">
        <v>140</v>
      </c>
      <c r="K62" s="112" t="s">
        <v>94</v>
      </c>
    </row>
    <row r="63" spans="1:24" x14ac:dyDescent="0.2">
      <c r="A63" s="19" t="s">
        <v>66</v>
      </c>
      <c r="B63" s="6" t="s">
        <v>3</v>
      </c>
      <c r="C63" s="29">
        <v>6</v>
      </c>
      <c r="D63" s="17">
        <v>5</v>
      </c>
      <c r="E63" s="17">
        <v>5</v>
      </c>
      <c r="F63" s="17">
        <v>6</v>
      </c>
      <c r="G63" s="17">
        <v>6</v>
      </c>
      <c r="H63" s="17">
        <v>7</v>
      </c>
      <c r="I63" s="17">
        <v>7</v>
      </c>
      <c r="J63" s="17">
        <v>8</v>
      </c>
      <c r="K63" s="12">
        <f t="shared" ref="K63:K66" si="7">AVERAGE(F63:J63)</f>
        <v>6.8</v>
      </c>
      <c r="N63" s="132" t="s">
        <v>139</v>
      </c>
      <c r="O63" s="132"/>
      <c r="P63" s="132"/>
      <c r="Q63" s="132"/>
      <c r="R63" s="132"/>
      <c r="S63" s="132"/>
      <c r="T63" s="132"/>
      <c r="U63" s="132"/>
      <c r="V63" s="132"/>
      <c r="W63" s="132"/>
      <c r="X63" s="132"/>
    </row>
    <row r="64" spans="1:24" x14ac:dyDescent="0.2">
      <c r="A64" s="19" t="s">
        <v>66</v>
      </c>
      <c r="B64" s="6" t="s">
        <v>4</v>
      </c>
      <c r="C64" s="29">
        <v>5</v>
      </c>
      <c r="D64" s="17">
        <v>5</v>
      </c>
      <c r="E64" s="17">
        <v>6</v>
      </c>
      <c r="F64" s="17">
        <v>6</v>
      </c>
      <c r="G64" s="17">
        <v>7</v>
      </c>
      <c r="H64" s="17">
        <v>2</v>
      </c>
      <c r="I64" s="17">
        <v>4</v>
      </c>
      <c r="J64" s="17">
        <v>4</v>
      </c>
      <c r="K64" s="12">
        <f t="shared" si="7"/>
        <v>4.5999999999999996</v>
      </c>
      <c r="N64" s="132"/>
      <c r="O64" s="132"/>
      <c r="P64" s="132"/>
      <c r="Q64" s="132"/>
      <c r="R64" s="132"/>
      <c r="S64" s="132"/>
      <c r="T64" s="132"/>
      <c r="U64" s="132"/>
      <c r="V64" s="132"/>
      <c r="W64" s="132"/>
      <c r="X64" s="132"/>
    </row>
    <row r="65" spans="1:24" x14ac:dyDescent="0.2">
      <c r="A65" s="19" t="s">
        <v>66</v>
      </c>
      <c r="B65" s="6" t="s">
        <v>5</v>
      </c>
      <c r="C65" s="6">
        <v>12</v>
      </c>
      <c r="D65" s="6">
        <v>10</v>
      </c>
      <c r="E65" s="6">
        <v>11</v>
      </c>
      <c r="F65" s="6">
        <v>12</v>
      </c>
      <c r="G65" s="6">
        <v>13</v>
      </c>
      <c r="H65" s="6">
        <v>9</v>
      </c>
      <c r="I65" s="6">
        <v>12</v>
      </c>
      <c r="J65" s="6">
        <v>12</v>
      </c>
      <c r="K65" s="12">
        <f t="shared" si="7"/>
        <v>11.6</v>
      </c>
      <c r="N65" s="132"/>
      <c r="O65" s="132"/>
      <c r="P65" s="132"/>
      <c r="Q65" s="132"/>
      <c r="R65" s="132"/>
      <c r="S65" s="132"/>
      <c r="T65" s="132"/>
      <c r="U65" s="132"/>
      <c r="V65" s="132"/>
      <c r="W65" s="132"/>
      <c r="X65" s="132"/>
    </row>
    <row r="66" spans="1:24" x14ac:dyDescent="0.2">
      <c r="A66" s="19" t="s">
        <v>66</v>
      </c>
      <c r="B66" s="11" t="s">
        <v>23</v>
      </c>
      <c r="C66" s="12">
        <v>8.6666666666666661</v>
      </c>
      <c r="D66" s="12">
        <v>6.666666666666667</v>
      </c>
      <c r="E66" s="12">
        <v>7</v>
      </c>
      <c r="F66" s="12">
        <f t="shared" ref="F66:J66" si="8">F63+F64/3</f>
        <v>8</v>
      </c>
      <c r="G66" s="12">
        <f t="shared" si="8"/>
        <v>8.3333333333333339</v>
      </c>
      <c r="H66" s="12">
        <f t="shared" si="8"/>
        <v>7.666666666666667</v>
      </c>
      <c r="I66" s="12">
        <f t="shared" si="8"/>
        <v>8.3333333333333339</v>
      </c>
      <c r="J66" s="12">
        <f t="shared" si="8"/>
        <v>9.3333333333333339</v>
      </c>
      <c r="K66" s="12">
        <f t="shared" si="7"/>
        <v>8.3333333333333339</v>
      </c>
      <c r="N66" s="132"/>
      <c r="O66" s="132"/>
      <c r="P66" s="132"/>
      <c r="Q66" s="132"/>
      <c r="R66" s="132"/>
      <c r="S66" s="132"/>
      <c r="T66" s="132"/>
      <c r="U66" s="132"/>
      <c r="V66" s="132"/>
      <c r="W66" s="132"/>
      <c r="X66" s="132"/>
    </row>
    <row r="67" spans="1:24" x14ac:dyDescent="0.2">
      <c r="A67" s="19" t="s">
        <v>66</v>
      </c>
      <c r="B67" s="8" t="s">
        <v>26</v>
      </c>
      <c r="N67" s="111" t="s">
        <v>123</v>
      </c>
    </row>
    <row r="68" spans="1:24" x14ac:dyDescent="0.2">
      <c r="A68" s="19" t="s">
        <v>66</v>
      </c>
    </row>
    <row r="69" spans="1:24" x14ac:dyDescent="0.2">
      <c r="A69" s="19" t="s">
        <v>66</v>
      </c>
    </row>
    <row r="70" spans="1:24" x14ac:dyDescent="0.2">
      <c r="A70" s="19" t="s">
        <v>66</v>
      </c>
      <c r="B70" s="2" t="s">
        <v>27</v>
      </c>
    </row>
    <row r="71" spans="1:24" x14ac:dyDescent="0.2">
      <c r="A71" s="19" t="s">
        <v>66</v>
      </c>
      <c r="B71" s="2"/>
    </row>
    <row r="72" spans="1:24" x14ac:dyDescent="0.2">
      <c r="A72" s="19" t="s">
        <v>66</v>
      </c>
      <c r="C72" s="99" t="s">
        <v>67</v>
      </c>
      <c r="D72" s="99" t="s">
        <v>68</v>
      </c>
      <c r="E72" s="99" t="s">
        <v>82</v>
      </c>
      <c r="F72" s="99" t="s">
        <v>85</v>
      </c>
      <c r="G72" s="99" t="s">
        <v>89</v>
      </c>
      <c r="H72" s="99" t="s">
        <v>92</v>
      </c>
      <c r="I72" s="99" t="s">
        <v>93</v>
      </c>
      <c r="J72" s="99" t="s">
        <v>140</v>
      </c>
      <c r="K72" s="112" t="s">
        <v>94</v>
      </c>
    </row>
    <row r="73" spans="1:24" x14ac:dyDescent="0.2">
      <c r="A73" s="19" t="s">
        <v>66</v>
      </c>
      <c r="B73" s="6" t="s">
        <v>6</v>
      </c>
      <c r="C73" s="12">
        <v>18.115384615384617</v>
      </c>
      <c r="D73" s="12">
        <v>24.299999999999997</v>
      </c>
      <c r="E73" s="12">
        <v>19.761904761904763</v>
      </c>
      <c r="F73" s="12">
        <f>(F16+F25)/F66</f>
        <v>13.583333333333334</v>
      </c>
      <c r="G73" s="12">
        <f t="shared" ref="G73:J73" si="9">(G16+G25)/G66</f>
        <v>11.52</v>
      </c>
      <c r="H73" s="12">
        <f t="shared" si="9"/>
        <v>13.739130434782608</v>
      </c>
      <c r="I73" s="12">
        <f t="shared" si="9"/>
        <v>12.999999999999998</v>
      </c>
      <c r="J73" s="12">
        <f t="shared" si="9"/>
        <v>8.1071428571428577</v>
      </c>
      <c r="K73" s="12">
        <f t="shared" ref="K73" si="10">AVERAGE(F73:J73)</f>
        <v>11.989921325051759</v>
      </c>
    </row>
    <row r="74" spans="1:24" x14ac:dyDescent="0.2">
      <c r="A74" s="19" t="s">
        <v>66</v>
      </c>
      <c r="C74" s="10"/>
      <c r="D74" s="10"/>
      <c r="E74" s="10"/>
      <c r="F74" s="10"/>
      <c r="G74" s="10"/>
      <c r="H74" s="10"/>
      <c r="I74" s="10"/>
      <c r="J74" s="10"/>
      <c r="K74" s="10"/>
    </row>
    <row r="75" spans="1:24" x14ac:dyDescent="0.2">
      <c r="A75" s="19" t="s">
        <v>66</v>
      </c>
    </row>
    <row r="76" spans="1:24" x14ac:dyDescent="0.2">
      <c r="A76" s="19" t="s">
        <v>66</v>
      </c>
      <c r="B76" s="2" t="s">
        <v>14</v>
      </c>
    </row>
    <row r="77" spans="1:24" x14ac:dyDescent="0.2">
      <c r="A77" s="19" t="s">
        <v>66</v>
      </c>
      <c r="B77" s="2"/>
    </row>
    <row r="78" spans="1:24" x14ac:dyDescent="0.2">
      <c r="A78" s="19" t="s">
        <v>66</v>
      </c>
      <c r="C78" s="99" t="s">
        <v>67</v>
      </c>
      <c r="D78" s="99" t="s">
        <v>68</v>
      </c>
      <c r="E78" s="99" t="s">
        <v>82</v>
      </c>
      <c r="F78" s="99" t="s">
        <v>85</v>
      </c>
      <c r="G78" s="99" t="s">
        <v>85</v>
      </c>
      <c r="H78" s="99" t="s">
        <v>92</v>
      </c>
      <c r="I78" s="99" t="s">
        <v>93</v>
      </c>
      <c r="J78" s="99" t="s">
        <v>140</v>
      </c>
      <c r="K78" s="112" t="s">
        <v>94</v>
      </c>
    </row>
    <row r="79" spans="1:24" x14ac:dyDescent="0.2">
      <c r="A79" s="19" t="s">
        <v>66</v>
      </c>
      <c r="B79" s="6" t="s">
        <v>12</v>
      </c>
      <c r="C79" s="12">
        <v>721.15384615384619</v>
      </c>
      <c r="D79" s="12">
        <v>982.05</v>
      </c>
      <c r="E79" s="12">
        <v>901.28571428571433</v>
      </c>
      <c r="F79" s="12">
        <v>859.75</v>
      </c>
      <c r="G79" s="12">
        <v>832.92</v>
      </c>
      <c r="H79" s="12">
        <v>812.3478260869565</v>
      </c>
      <c r="I79" s="12">
        <v>720.4799999999999</v>
      </c>
      <c r="J79" s="12">
        <v>720.4799999999999</v>
      </c>
      <c r="K79" s="12">
        <f t="shared" ref="K79" si="11">AVERAGE(F79:J79)</f>
        <v>789.19556521739128</v>
      </c>
    </row>
    <row r="80" spans="1:24" x14ac:dyDescent="0.2">
      <c r="A80" s="19" t="s">
        <v>66</v>
      </c>
      <c r="C80" s="10"/>
      <c r="D80" s="10"/>
      <c r="E80" s="10"/>
      <c r="F80" s="10"/>
      <c r="G80" s="10"/>
      <c r="H80" s="99"/>
      <c r="I80" s="99"/>
      <c r="J80" s="99"/>
      <c r="K80" s="10"/>
    </row>
    <row r="81" spans="1:10" x14ac:dyDescent="0.2">
      <c r="A81" s="19" t="s">
        <v>66</v>
      </c>
      <c r="H81" s="99"/>
      <c r="I81" s="99"/>
      <c r="J81" s="99"/>
    </row>
  </sheetData>
  <mergeCells count="7">
    <mergeCell ref="N63:X66"/>
    <mergeCell ref="N17:X20"/>
    <mergeCell ref="B7:F7"/>
    <mergeCell ref="N9:X10"/>
    <mergeCell ref="N12:X15"/>
    <mergeCell ref="N29:X31"/>
    <mergeCell ref="N60:X61"/>
  </mergeCells>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J46" sqref="J46:J48"/>
    </sheetView>
  </sheetViews>
  <sheetFormatPr defaultRowHeight="12.75" x14ac:dyDescent="0.2"/>
  <cols>
    <col min="1" max="1" width="0" hidden="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t="s">
        <v>57</v>
      </c>
      <c r="B1" s="15" t="s">
        <v>0</v>
      </c>
      <c r="C1" s="15"/>
      <c r="D1" s="15"/>
      <c r="E1" s="15"/>
      <c r="F1" s="20"/>
      <c r="G1" s="20"/>
      <c r="H1" s="20"/>
      <c r="I1" s="20"/>
      <c r="J1" s="20"/>
      <c r="K1" s="20"/>
    </row>
    <row r="2" spans="1:24" x14ac:dyDescent="0.2">
      <c r="A2" t="s">
        <v>57</v>
      </c>
      <c r="B2" s="15" t="s">
        <v>91</v>
      </c>
      <c r="C2" s="15"/>
      <c r="D2" s="15"/>
      <c r="E2" s="15"/>
      <c r="F2" s="48"/>
      <c r="G2" s="48"/>
      <c r="H2" s="48"/>
      <c r="I2" s="48"/>
      <c r="J2" s="48"/>
      <c r="K2" s="20"/>
    </row>
    <row r="3" spans="1:24" x14ac:dyDescent="0.2">
      <c r="A3" t="s">
        <v>57</v>
      </c>
    </row>
    <row r="4" spans="1:24" x14ac:dyDescent="0.2">
      <c r="A4" t="s">
        <v>57</v>
      </c>
      <c r="B4" s="113" t="s">
        <v>109</v>
      </c>
      <c r="C4" s="15"/>
      <c r="D4" s="15"/>
      <c r="E4" s="15"/>
      <c r="F4" s="15"/>
      <c r="G4" s="15"/>
      <c r="H4" s="15"/>
      <c r="I4" s="15"/>
      <c r="J4" s="113"/>
      <c r="K4" s="15"/>
    </row>
    <row r="5" spans="1:24" x14ac:dyDescent="0.2">
      <c r="A5" t="s">
        <v>57</v>
      </c>
      <c r="B5" s="1"/>
      <c r="C5" s="1"/>
      <c r="D5" s="1"/>
      <c r="E5" s="1"/>
      <c r="F5" s="1"/>
      <c r="H5" s="80"/>
      <c r="I5" s="88"/>
      <c r="J5" s="88"/>
      <c r="K5" s="87"/>
    </row>
    <row r="6" spans="1:24" ht="18" x14ac:dyDescent="0.25">
      <c r="A6" t="s">
        <v>57</v>
      </c>
      <c r="B6" s="9" t="s">
        <v>36</v>
      </c>
      <c r="C6" s="1"/>
      <c r="D6" s="75"/>
      <c r="F6" s="1"/>
      <c r="G6" s="1"/>
      <c r="H6" s="80"/>
      <c r="I6" s="88"/>
      <c r="J6" s="88"/>
      <c r="K6" s="39"/>
    </row>
    <row r="7" spans="1:24" x14ac:dyDescent="0.2">
      <c r="A7" t="s">
        <v>57</v>
      </c>
      <c r="B7" s="1"/>
      <c r="C7" s="1"/>
      <c r="D7" s="1"/>
      <c r="E7" s="1"/>
      <c r="F7" s="1"/>
      <c r="G7" s="1"/>
      <c r="H7" s="80"/>
      <c r="I7" s="88"/>
      <c r="J7" s="88"/>
    </row>
    <row r="8" spans="1:24" x14ac:dyDescent="0.2">
      <c r="A8" t="s">
        <v>57</v>
      </c>
    </row>
    <row r="9" spans="1:24" x14ac:dyDescent="0.2">
      <c r="A9" t="s">
        <v>57</v>
      </c>
      <c r="B9" s="2" t="s">
        <v>16</v>
      </c>
      <c r="N9" s="131" t="s">
        <v>102</v>
      </c>
      <c r="O9" s="131"/>
      <c r="P9" s="131"/>
      <c r="Q9" s="131"/>
      <c r="R9" s="131"/>
      <c r="S9" s="131"/>
      <c r="T9" s="131"/>
      <c r="U9" s="131"/>
      <c r="V9" s="131"/>
      <c r="W9" s="131"/>
      <c r="X9" s="131"/>
    </row>
    <row r="10" spans="1:24" x14ac:dyDescent="0.2">
      <c r="A10" t="s">
        <v>57</v>
      </c>
      <c r="N10" s="131"/>
      <c r="O10" s="131"/>
      <c r="P10" s="131"/>
      <c r="Q10" s="131"/>
      <c r="R10" s="131"/>
      <c r="S10" s="131"/>
      <c r="T10" s="131"/>
      <c r="U10" s="131"/>
      <c r="V10" s="131"/>
      <c r="W10" s="131"/>
      <c r="X10" s="131"/>
    </row>
    <row r="11" spans="1:24" x14ac:dyDescent="0.2">
      <c r="A11" t="s">
        <v>57</v>
      </c>
      <c r="B11" s="3" t="s">
        <v>20</v>
      </c>
      <c r="C11" s="5" t="s">
        <v>67</v>
      </c>
      <c r="D11" s="5" t="s">
        <v>68</v>
      </c>
      <c r="E11" s="5" t="s">
        <v>82</v>
      </c>
      <c r="F11" s="5" t="s">
        <v>85</v>
      </c>
      <c r="G11" s="5" t="s">
        <v>89</v>
      </c>
      <c r="H11" s="5" t="s">
        <v>92</v>
      </c>
      <c r="I11" s="5" t="s">
        <v>93</v>
      </c>
      <c r="J11" s="99" t="s">
        <v>140</v>
      </c>
      <c r="K11" s="4" t="s">
        <v>94</v>
      </c>
    </row>
    <row r="12" spans="1:24" x14ac:dyDescent="0.2">
      <c r="A12" t="s">
        <v>57</v>
      </c>
      <c r="B12" s="6" t="s">
        <v>2</v>
      </c>
      <c r="C12" s="6"/>
      <c r="D12" s="6"/>
      <c r="E12" s="6"/>
      <c r="F12" s="6"/>
      <c r="G12" s="6"/>
      <c r="H12" s="6"/>
      <c r="I12" s="6"/>
      <c r="J12" s="6"/>
      <c r="K12" s="6"/>
      <c r="N12" s="132" t="s">
        <v>114</v>
      </c>
      <c r="O12" s="132"/>
      <c r="P12" s="132"/>
      <c r="Q12" s="132"/>
      <c r="R12" s="132"/>
      <c r="S12" s="132"/>
      <c r="T12" s="132"/>
      <c r="U12" s="132"/>
      <c r="V12" s="132"/>
      <c r="W12" s="132"/>
      <c r="X12" s="132"/>
    </row>
    <row r="13" spans="1:24" x14ac:dyDescent="0.2">
      <c r="A13" t="s">
        <v>57</v>
      </c>
      <c r="B13" s="6" t="s">
        <v>3</v>
      </c>
      <c r="C13" s="6">
        <v>392</v>
      </c>
      <c r="D13" s="6">
        <v>462</v>
      </c>
      <c r="E13" s="6">
        <v>414</v>
      </c>
      <c r="F13" s="6">
        <v>480</v>
      </c>
      <c r="G13" s="6">
        <v>744</v>
      </c>
      <c r="H13" s="6">
        <v>764</v>
      </c>
      <c r="I13" s="6">
        <v>783</v>
      </c>
      <c r="J13" s="6">
        <v>847</v>
      </c>
      <c r="K13" s="12">
        <f>AVERAGE(F13:J13)</f>
        <v>723.6</v>
      </c>
      <c r="N13" s="132"/>
      <c r="O13" s="132"/>
      <c r="P13" s="132"/>
      <c r="Q13" s="132"/>
      <c r="R13" s="132"/>
      <c r="S13" s="132"/>
      <c r="T13" s="132"/>
      <c r="U13" s="132"/>
      <c r="V13" s="132"/>
      <c r="W13" s="132"/>
      <c r="X13" s="132"/>
    </row>
    <row r="14" spans="1:24" x14ac:dyDescent="0.2">
      <c r="A14" t="s">
        <v>57</v>
      </c>
      <c r="B14" s="6" t="s">
        <v>4</v>
      </c>
      <c r="C14" s="6">
        <v>678</v>
      </c>
      <c r="D14" s="6">
        <v>747</v>
      </c>
      <c r="E14" s="6">
        <v>810</v>
      </c>
      <c r="F14" s="6">
        <v>687</v>
      </c>
      <c r="G14" s="6">
        <v>444</v>
      </c>
      <c r="H14" s="6">
        <v>431</v>
      </c>
      <c r="I14" s="6">
        <v>441</v>
      </c>
      <c r="J14" s="6">
        <v>461</v>
      </c>
      <c r="K14" s="12">
        <f t="shared" ref="K14:K16" si="0">AVERAGE(F14:J14)</f>
        <v>492.8</v>
      </c>
      <c r="N14" s="132"/>
      <c r="O14" s="132"/>
      <c r="P14" s="132"/>
      <c r="Q14" s="132"/>
      <c r="R14" s="132"/>
      <c r="S14" s="132"/>
      <c r="T14" s="132"/>
      <c r="U14" s="132"/>
      <c r="V14" s="132"/>
      <c r="W14" s="132"/>
      <c r="X14" s="132"/>
    </row>
    <row r="15" spans="1:24" x14ac:dyDescent="0.2">
      <c r="A15" t="s">
        <v>57</v>
      </c>
      <c r="B15" s="6" t="s">
        <v>5</v>
      </c>
      <c r="C15" s="6">
        <v>1070</v>
      </c>
      <c r="D15" s="6">
        <f>SUM(D13:D14)</f>
        <v>1209</v>
      </c>
      <c r="E15" s="6">
        <f>SUM(E13:E14)</f>
        <v>1224</v>
      </c>
      <c r="F15" s="6">
        <f>SUM(F13:F14)</f>
        <v>1167</v>
      </c>
      <c r="G15" s="6">
        <v>1188</v>
      </c>
      <c r="H15" s="6">
        <v>1195</v>
      </c>
      <c r="I15" s="6">
        <v>1224</v>
      </c>
      <c r="J15" s="13">
        <v>1308</v>
      </c>
      <c r="K15" s="12">
        <f t="shared" si="0"/>
        <v>1216.4000000000001</v>
      </c>
      <c r="N15" s="132"/>
      <c r="O15" s="132"/>
      <c r="P15" s="132"/>
      <c r="Q15" s="132"/>
      <c r="R15" s="132"/>
      <c r="S15" s="132"/>
      <c r="T15" s="132"/>
      <c r="U15" s="132"/>
      <c r="V15" s="132"/>
      <c r="W15" s="132"/>
      <c r="X15" s="132"/>
    </row>
    <row r="16" spans="1:24" x14ac:dyDescent="0.2">
      <c r="A16" t="s">
        <v>57</v>
      </c>
      <c r="B16" s="11" t="s">
        <v>21</v>
      </c>
      <c r="C16" s="12">
        <v>618</v>
      </c>
      <c r="D16" s="12">
        <f t="shared" ref="D16:I16" si="1">D13+D14/3</f>
        <v>711</v>
      </c>
      <c r="E16" s="12">
        <f t="shared" si="1"/>
        <v>684</v>
      </c>
      <c r="F16" s="12">
        <f t="shared" si="1"/>
        <v>709</v>
      </c>
      <c r="G16" s="12">
        <f t="shared" si="1"/>
        <v>892</v>
      </c>
      <c r="H16" s="12">
        <f t="shared" si="1"/>
        <v>907.66666666666663</v>
      </c>
      <c r="I16" s="12">
        <f t="shared" si="1"/>
        <v>930</v>
      </c>
      <c r="J16" s="12">
        <f t="shared" ref="J16" si="2">J13+J14/3</f>
        <v>1000.6666666666666</v>
      </c>
      <c r="K16" s="12">
        <f t="shared" si="0"/>
        <v>887.86666666666656</v>
      </c>
    </row>
    <row r="17" spans="1:24" x14ac:dyDescent="0.2">
      <c r="A17" t="s">
        <v>57</v>
      </c>
      <c r="B17" s="8" t="s">
        <v>25</v>
      </c>
      <c r="N17" s="132" t="s">
        <v>138</v>
      </c>
      <c r="O17" s="132"/>
      <c r="P17" s="132"/>
      <c r="Q17" s="132"/>
      <c r="R17" s="132"/>
      <c r="S17" s="132"/>
      <c r="T17" s="132"/>
      <c r="U17" s="132"/>
      <c r="V17" s="132"/>
      <c r="W17" s="132"/>
      <c r="X17" s="132"/>
    </row>
    <row r="18" spans="1:24" x14ac:dyDescent="0.2">
      <c r="A18" t="s">
        <v>57</v>
      </c>
      <c r="N18" s="132"/>
      <c r="O18" s="132"/>
      <c r="P18" s="132"/>
      <c r="Q18" s="132"/>
      <c r="R18" s="132"/>
      <c r="S18" s="132"/>
      <c r="T18" s="132"/>
      <c r="U18" s="132"/>
      <c r="V18" s="132"/>
      <c r="W18" s="132"/>
      <c r="X18" s="132"/>
    </row>
    <row r="19" spans="1:24" x14ac:dyDescent="0.2">
      <c r="A19" t="s">
        <v>57</v>
      </c>
      <c r="N19" s="132"/>
      <c r="O19" s="132"/>
      <c r="P19" s="132"/>
      <c r="Q19" s="132"/>
      <c r="R19" s="132"/>
      <c r="S19" s="132"/>
      <c r="T19" s="132"/>
      <c r="U19" s="132"/>
      <c r="V19" s="132"/>
      <c r="W19" s="132"/>
      <c r="X19" s="132"/>
    </row>
    <row r="20" spans="1:24" x14ac:dyDescent="0.2">
      <c r="A20" t="s">
        <v>57</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t="s">
        <v>57</v>
      </c>
      <c r="B21" s="6" t="s">
        <v>2</v>
      </c>
      <c r="C21" s="6"/>
      <c r="D21" s="6"/>
      <c r="E21" s="6"/>
      <c r="F21" s="6"/>
      <c r="G21" s="6"/>
      <c r="H21" s="6"/>
      <c r="I21" s="6"/>
      <c r="J21" s="6"/>
      <c r="K21" s="12"/>
    </row>
    <row r="22" spans="1:24" x14ac:dyDescent="0.2">
      <c r="A22" t="s">
        <v>57</v>
      </c>
      <c r="B22" s="6" t="s">
        <v>3</v>
      </c>
      <c r="C22" s="6">
        <v>17</v>
      </c>
      <c r="D22" s="6">
        <v>13</v>
      </c>
      <c r="E22" s="6">
        <v>36</v>
      </c>
      <c r="F22" s="6">
        <v>57</v>
      </c>
      <c r="G22" s="6">
        <v>52</v>
      </c>
      <c r="H22" s="6">
        <v>59</v>
      </c>
      <c r="I22" s="6">
        <v>41</v>
      </c>
      <c r="J22" s="6">
        <v>34</v>
      </c>
      <c r="K22" s="12">
        <f>AVERAGE(F22:J22)</f>
        <v>48.6</v>
      </c>
    </row>
    <row r="23" spans="1:24" x14ac:dyDescent="0.2">
      <c r="A23" t="s">
        <v>57</v>
      </c>
      <c r="B23" s="6" t="s">
        <v>4</v>
      </c>
      <c r="C23" s="6">
        <v>13</v>
      </c>
      <c r="D23" s="6">
        <v>5</v>
      </c>
      <c r="E23" s="6">
        <v>16</v>
      </c>
      <c r="F23" s="6">
        <v>35</v>
      </c>
      <c r="G23" s="6">
        <v>70</v>
      </c>
      <c r="H23" s="6">
        <v>64</v>
      </c>
      <c r="I23" s="6">
        <v>90</v>
      </c>
      <c r="J23" s="6">
        <v>109</v>
      </c>
      <c r="K23" s="12">
        <f t="shared" ref="K23:K25" si="3">AVERAGE(F23:J23)</f>
        <v>73.599999999999994</v>
      </c>
    </row>
    <row r="24" spans="1:24" x14ac:dyDescent="0.2">
      <c r="A24" t="s">
        <v>57</v>
      </c>
      <c r="B24" s="6" t="s">
        <v>5</v>
      </c>
      <c r="C24" s="6">
        <v>30</v>
      </c>
      <c r="D24" s="6">
        <f>SUM(D22:D23)</f>
        <v>18</v>
      </c>
      <c r="E24" s="6">
        <f>SUM(E22:E23)</f>
        <v>52</v>
      </c>
      <c r="F24" s="6">
        <f>SUM(F22:F23)</f>
        <v>92</v>
      </c>
      <c r="G24" s="6">
        <v>122</v>
      </c>
      <c r="H24" s="6">
        <v>123</v>
      </c>
      <c r="I24" s="6">
        <v>131</v>
      </c>
      <c r="J24" s="6">
        <v>143</v>
      </c>
      <c r="K24" s="12">
        <f t="shared" si="3"/>
        <v>122.2</v>
      </c>
    </row>
    <row r="25" spans="1:24" x14ac:dyDescent="0.2">
      <c r="A25" t="s">
        <v>57</v>
      </c>
      <c r="B25" s="11" t="s">
        <v>21</v>
      </c>
      <c r="C25" s="12">
        <v>21.333333333333332</v>
      </c>
      <c r="D25" s="12">
        <f t="shared" ref="D25:I25" si="4">D22+D23/3</f>
        <v>14.666666666666666</v>
      </c>
      <c r="E25" s="12">
        <f t="shared" si="4"/>
        <v>41.333333333333336</v>
      </c>
      <c r="F25" s="12">
        <f t="shared" si="4"/>
        <v>68.666666666666671</v>
      </c>
      <c r="G25" s="12">
        <f t="shared" si="4"/>
        <v>75.333333333333329</v>
      </c>
      <c r="H25" s="12">
        <f t="shared" si="4"/>
        <v>80.333333333333329</v>
      </c>
      <c r="I25" s="12">
        <f t="shared" si="4"/>
        <v>71</v>
      </c>
      <c r="J25" s="12">
        <f t="shared" ref="J25" si="5">J22+J23/3</f>
        <v>70.333333333333343</v>
      </c>
      <c r="K25" s="12">
        <f t="shared" si="3"/>
        <v>73.133333333333326</v>
      </c>
    </row>
    <row r="26" spans="1:24" x14ac:dyDescent="0.2">
      <c r="A26" t="s">
        <v>57</v>
      </c>
      <c r="B26" s="8" t="s">
        <v>25</v>
      </c>
      <c r="C26" s="10"/>
      <c r="D26" s="10"/>
      <c r="E26" s="10"/>
      <c r="F26" s="10"/>
      <c r="G26" s="10"/>
      <c r="H26" s="10"/>
      <c r="I26" s="10"/>
      <c r="J26" s="10"/>
      <c r="K26" s="10"/>
    </row>
    <row r="27" spans="1:24" ht="13.5" x14ac:dyDescent="0.25">
      <c r="A27" t="s">
        <v>57</v>
      </c>
      <c r="B27" s="93" t="s">
        <v>95</v>
      </c>
    </row>
    <row r="28" spans="1:24" x14ac:dyDescent="0.2">
      <c r="A28" t="s">
        <v>57</v>
      </c>
    </row>
    <row r="29" spans="1:24" ht="12.75" customHeight="1" x14ac:dyDescent="0.2">
      <c r="A29" t="s">
        <v>57</v>
      </c>
      <c r="B29" s="2" t="s">
        <v>18</v>
      </c>
      <c r="N29" s="128" t="s">
        <v>103</v>
      </c>
      <c r="O29" s="128"/>
      <c r="P29" s="128"/>
      <c r="Q29" s="128"/>
      <c r="R29" s="128"/>
      <c r="S29" s="128"/>
      <c r="T29" s="128"/>
      <c r="U29" s="128"/>
      <c r="V29" s="128"/>
      <c r="W29" s="128"/>
      <c r="X29" s="128"/>
    </row>
    <row r="30" spans="1:24" x14ac:dyDescent="0.2">
      <c r="A30" t="s">
        <v>57</v>
      </c>
      <c r="N30" s="128"/>
      <c r="O30" s="128"/>
      <c r="P30" s="128"/>
      <c r="Q30" s="128"/>
      <c r="R30" s="128"/>
      <c r="S30" s="128"/>
      <c r="T30" s="128"/>
      <c r="U30" s="128"/>
      <c r="V30" s="128"/>
      <c r="W30" s="128"/>
      <c r="X30" s="128"/>
    </row>
    <row r="31" spans="1:24" x14ac:dyDescent="0.2">
      <c r="A31" t="s">
        <v>57</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57</v>
      </c>
      <c r="B32" s="21" t="s">
        <v>1</v>
      </c>
      <c r="C32" s="6">
        <v>130</v>
      </c>
      <c r="D32" s="6">
        <v>179</v>
      </c>
      <c r="E32" s="6">
        <v>185</v>
      </c>
      <c r="F32" s="6">
        <v>200</v>
      </c>
      <c r="G32" s="6">
        <v>190</v>
      </c>
      <c r="H32" s="6">
        <v>159</v>
      </c>
      <c r="I32" s="6">
        <v>169</v>
      </c>
      <c r="J32" s="6">
        <v>181</v>
      </c>
      <c r="K32" s="12">
        <f t="shared" ref="K32:K34" si="6">AVERAGE(F32:J32)</f>
        <v>179.8</v>
      </c>
    </row>
    <row r="33" spans="1:14" x14ac:dyDescent="0.2">
      <c r="A33" t="s">
        <v>57</v>
      </c>
      <c r="B33" s="21" t="s">
        <v>11</v>
      </c>
      <c r="C33" s="6">
        <v>9</v>
      </c>
      <c r="D33" s="6">
        <v>10</v>
      </c>
      <c r="E33" s="6">
        <v>6</v>
      </c>
      <c r="F33" s="6">
        <v>25</v>
      </c>
      <c r="G33" s="6">
        <v>38</v>
      </c>
      <c r="H33" s="6">
        <v>32</v>
      </c>
      <c r="I33" s="6">
        <v>27</v>
      </c>
      <c r="J33" s="6">
        <v>43</v>
      </c>
      <c r="K33" s="12">
        <f t="shared" si="6"/>
        <v>33</v>
      </c>
    </row>
    <row r="34" spans="1:14" ht="12.75" customHeight="1" x14ac:dyDescent="0.2">
      <c r="A34" t="s">
        <v>57</v>
      </c>
      <c r="B34" s="21" t="s">
        <v>148</v>
      </c>
      <c r="C34" s="21"/>
      <c r="D34" s="21"/>
      <c r="E34" s="21"/>
      <c r="F34" s="21"/>
      <c r="G34" s="21">
        <v>2</v>
      </c>
      <c r="H34" s="21">
        <v>1</v>
      </c>
      <c r="I34" s="21">
        <v>2</v>
      </c>
      <c r="J34" s="21">
        <v>1</v>
      </c>
      <c r="K34" s="12">
        <f t="shared" si="6"/>
        <v>1.5</v>
      </c>
    </row>
    <row r="35" spans="1:14" x14ac:dyDescent="0.2">
      <c r="A35" t="s">
        <v>57</v>
      </c>
    </row>
    <row r="36" spans="1:14" x14ac:dyDescent="0.2">
      <c r="A36" t="s">
        <v>57</v>
      </c>
      <c r="B36" s="2" t="s">
        <v>19</v>
      </c>
    </row>
    <row r="37" spans="1:14" x14ac:dyDescent="0.2">
      <c r="A37" t="s">
        <v>57</v>
      </c>
    </row>
    <row r="38" spans="1:14" x14ac:dyDescent="0.2">
      <c r="A38" t="s">
        <v>57</v>
      </c>
      <c r="C38" s="5" t="s">
        <v>67</v>
      </c>
      <c r="D38" s="5" t="s">
        <v>68</v>
      </c>
      <c r="E38" s="5" t="s">
        <v>82</v>
      </c>
      <c r="F38" s="5" t="s">
        <v>85</v>
      </c>
      <c r="G38" s="5" t="s">
        <v>89</v>
      </c>
      <c r="H38" s="5" t="s">
        <v>92</v>
      </c>
      <c r="I38" s="5" t="s">
        <v>93</v>
      </c>
      <c r="J38" s="99" t="s">
        <v>140</v>
      </c>
      <c r="K38" s="4" t="s">
        <v>94</v>
      </c>
    </row>
    <row r="39" spans="1:14" x14ac:dyDescent="0.2">
      <c r="A39" t="s">
        <v>57</v>
      </c>
      <c r="B39" s="21" t="s">
        <v>1</v>
      </c>
      <c r="C39" s="12">
        <v>8.1679389312977104</v>
      </c>
      <c r="D39" s="12">
        <f>D15/D32</f>
        <v>6.7541899441340778</v>
      </c>
      <c r="E39" s="12">
        <f>E15/E32</f>
        <v>6.6162162162162161</v>
      </c>
      <c r="F39" s="12">
        <f t="shared" ref="F39:J39" si="7">F15/F32</f>
        <v>5.835</v>
      </c>
      <c r="G39" s="12">
        <f t="shared" si="7"/>
        <v>6.2526315789473683</v>
      </c>
      <c r="H39" s="12">
        <f t="shared" si="7"/>
        <v>7.5157232704402519</v>
      </c>
      <c r="I39" s="12">
        <f t="shared" si="7"/>
        <v>7.2426035502958577</v>
      </c>
      <c r="J39" s="12">
        <f t="shared" si="7"/>
        <v>7.2265193370165743</v>
      </c>
      <c r="K39" s="12">
        <f t="shared" ref="K39:K40" si="8">AVERAGE(F39:J39)</f>
        <v>6.8144955473400106</v>
      </c>
    </row>
    <row r="40" spans="1:14" x14ac:dyDescent="0.2">
      <c r="A40" t="s">
        <v>57</v>
      </c>
      <c r="B40" s="21" t="s">
        <v>11</v>
      </c>
      <c r="C40" s="12">
        <v>3.3333333333333335</v>
      </c>
      <c r="D40" s="12">
        <f>D24/(D33+D34)</f>
        <v>1.8</v>
      </c>
      <c r="E40" s="12">
        <f>E24/(E33+E34)</f>
        <v>8.6666666666666661</v>
      </c>
      <c r="F40" s="12">
        <f t="shared" ref="F40:J40" si="9">F24/F33</f>
        <v>3.68</v>
      </c>
      <c r="G40" s="12">
        <f t="shared" si="9"/>
        <v>3.2105263157894739</v>
      </c>
      <c r="H40" s="12">
        <f t="shared" si="9"/>
        <v>3.84375</v>
      </c>
      <c r="I40" s="12">
        <f t="shared" si="9"/>
        <v>4.8518518518518521</v>
      </c>
      <c r="J40" s="12">
        <f t="shared" si="9"/>
        <v>3.3255813953488373</v>
      </c>
      <c r="K40" s="12">
        <f t="shared" si="8"/>
        <v>3.7823419125980329</v>
      </c>
    </row>
    <row r="41" spans="1:14" x14ac:dyDescent="0.2">
      <c r="A41" t="s">
        <v>57</v>
      </c>
      <c r="B41" s="10"/>
      <c r="C41" s="10"/>
      <c r="D41" s="10"/>
      <c r="E41" s="10"/>
      <c r="F41" s="10"/>
      <c r="G41" s="10"/>
      <c r="H41" s="10"/>
      <c r="I41" s="10"/>
      <c r="J41" s="10"/>
      <c r="K41" s="10"/>
    </row>
    <row r="42" spans="1:14" x14ac:dyDescent="0.2">
      <c r="A42" t="s">
        <v>57</v>
      </c>
    </row>
    <row r="43" spans="1:14" x14ac:dyDescent="0.2">
      <c r="A43" t="s">
        <v>57</v>
      </c>
      <c r="B43" s="2" t="s">
        <v>7</v>
      </c>
      <c r="N43" s="114" t="s">
        <v>124</v>
      </c>
    </row>
    <row r="44" spans="1:14" x14ac:dyDescent="0.2">
      <c r="A44" t="s">
        <v>57</v>
      </c>
    </row>
    <row r="45" spans="1:14" x14ac:dyDescent="0.2">
      <c r="A45" t="s">
        <v>57</v>
      </c>
      <c r="B45" s="7"/>
      <c r="C45" s="5" t="s">
        <v>67</v>
      </c>
      <c r="D45" s="5" t="s">
        <v>68</v>
      </c>
      <c r="E45" s="5" t="s">
        <v>82</v>
      </c>
      <c r="F45" s="5" t="s">
        <v>85</v>
      </c>
      <c r="G45" s="5" t="s">
        <v>89</v>
      </c>
      <c r="H45" s="5" t="s">
        <v>92</v>
      </c>
      <c r="I45" s="5" t="s">
        <v>93</v>
      </c>
      <c r="J45" s="99" t="s">
        <v>140</v>
      </c>
      <c r="K45" s="4" t="s">
        <v>94</v>
      </c>
    </row>
    <row r="46" spans="1:14" x14ac:dyDescent="0.2">
      <c r="A46" t="s">
        <v>57</v>
      </c>
      <c r="B46" s="6" t="s">
        <v>20</v>
      </c>
      <c r="C46" s="73">
        <v>7767</v>
      </c>
      <c r="D46" s="73">
        <v>8506</v>
      </c>
      <c r="E46" s="73">
        <v>8662</v>
      </c>
      <c r="F46" s="73">
        <v>8400</v>
      </c>
      <c r="G46" s="73">
        <v>8539</v>
      </c>
      <c r="H46" s="73">
        <v>8292</v>
      </c>
      <c r="I46" s="73">
        <v>8867</v>
      </c>
      <c r="J46" s="102">
        <v>9345</v>
      </c>
      <c r="K46" s="124">
        <f t="shared" ref="K46:K48" si="10">AVERAGE(F46:J46)</f>
        <v>8688.6</v>
      </c>
    </row>
    <row r="47" spans="1:14" x14ac:dyDescent="0.2">
      <c r="A47" t="s">
        <v>57</v>
      </c>
      <c r="B47" s="6" t="s">
        <v>11</v>
      </c>
      <c r="C47" s="73">
        <v>418</v>
      </c>
      <c r="D47" s="73">
        <v>314</v>
      </c>
      <c r="E47" s="73">
        <v>834</v>
      </c>
      <c r="F47" s="73">
        <v>1505</v>
      </c>
      <c r="G47" s="73">
        <v>1806</v>
      </c>
      <c r="H47" s="73">
        <v>1729</v>
      </c>
      <c r="I47" s="73">
        <v>1715</v>
      </c>
      <c r="J47" s="102">
        <v>1949</v>
      </c>
      <c r="K47" s="124">
        <f t="shared" si="10"/>
        <v>1740.8</v>
      </c>
    </row>
    <row r="48" spans="1:14" x14ac:dyDescent="0.2">
      <c r="A48" t="s">
        <v>57</v>
      </c>
      <c r="B48" s="6" t="s">
        <v>5</v>
      </c>
      <c r="C48" s="73">
        <v>8185</v>
      </c>
      <c r="D48" s="73">
        <f>SUM(D46:D47)</f>
        <v>8820</v>
      </c>
      <c r="E48" s="73">
        <f>SUM(E46:E47)</f>
        <v>9496</v>
      </c>
      <c r="F48" s="73">
        <v>9905</v>
      </c>
      <c r="G48" s="73">
        <v>10345</v>
      </c>
      <c r="H48" s="73">
        <v>10021</v>
      </c>
      <c r="I48" s="73">
        <v>10582</v>
      </c>
      <c r="J48" s="102">
        <v>11294</v>
      </c>
      <c r="K48" s="124">
        <f t="shared" si="10"/>
        <v>10429.4</v>
      </c>
    </row>
    <row r="49" spans="1:24" x14ac:dyDescent="0.2">
      <c r="A49" t="s">
        <v>57</v>
      </c>
    </row>
    <row r="50" spans="1:24" x14ac:dyDescent="0.2">
      <c r="A50" t="s">
        <v>57</v>
      </c>
    </row>
    <row r="51" spans="1:24" x14ac:dyDescent="0.2">
      <c r="A51" t="s">
        <v>57</v>
      </c>
      <c r="B51" s="2" t="s">
        <v>8</v>
      </c>
    </row>
    <row r="52" spans="1:24" x14ac:dyDescent="0.2">
      <c r="A52" t="s">
        <v>57</v>
      </c>
    </row>
    <row r="53" spans="1:24" x14ac:dyDescent="0.2">
      <c r="A53" t="s">
        <v>57</v>
      </c>
      <c r="B53" s="7"/>
      <c r="C53" s="5" t="s">
        <v>67</v>
      </c>
      <c r="D53" s="5" t="s">
        <v>68</v>
      </c>
      <c r="E53" s="5" t="s">
        <v>82</v>
      </c>
      <c r="F53" s="5" t="s">
        <v>85</v>
      </c>
      <c r="G53" s="5" t="s">
        <v>89</v>
      </c>
      <c r="H53" s="5" t="s">
        <v>92</v>
      </c>
      <c r="I53" s="5" t="s">
        <v>93</v>
      </c>
      <c r="J53" s="99" t="s">
        <v>140</v>
      </c>
      <c r="K53" s="4" t="s">
        <v>94</v>
      </c>
    </row>
    <row r="54" spans="1:24" x14ac:dyDescent="0.2">
      <c r="A54" t="s">
        <v>57</v>
      </c>
      <c r="B54" s="6" t="s">
        <v>9</v>
      </c>
      <c r="C54" s="6">
        <v>56</v>
      </c>
      <c r="D54" s="6">
        <v>60</v>
      </c>
      <c r="E54" s="6">
        <v>58</v>
      </c>
      <c r="F54" s="6">
        <v>53</v>
      </c>
      <c r="G54" s="6">
        <v>41</v>
      </c>
      <c r="H54" s="6">
        <v>40</v>
      </c>
      <c r="I54" s="6">
        <v>32</v>
      </c>
      <c r="J54" s="6">
        <v>35</v>
      </c>
      <c r="K54" s="12">
        <f t="shared" ref="K54:K56" si="11">AVERAGE(F54:J54)</f>
        <v>40.200000000000003</v>
      </c>
    </row>
    <row r="55" spans="1:24" x14ac:dyDescent="0.2">
      <c r="A55" t="s">
        <v>57</v>
      </c>
      <c r="B55" s="6" t="s">
        <v>10</v>
      </c>
      <c r="C55" s="6">
        <v>18</v>
      </c>
      <c r="D55" s="6">
        <v>20</v>
      </c>
      <c r="E55" s="6">
        <v>22</v>
      </c>
      <c r="F55" s="6">
        <v>35</v>
      </c>
      <c r="G55" s="6">
        <v>29</v>
      </c>
      <c r="H55" s="6">
        <v>32</v>
      </c>
      <c r="I55" s="6">
        <v>37</v>
      </c>
      <c r="J55" s="6">
        <v>34</v>
      </c>
      <c r="K55" s="12">
        <f t="shared" si="11"/>
        <v>33.4</v>
      </c>
    </row>
    <row r="56" spans="1:24" x14ac:dyDescent="0.2">
      <c r="A56" t="s">
        <v>57</v>
      </c>
      <c r="B56" s="6" t="s">
        <v>11</v>
      </c>
      <c r="C56" s="27">
        <v>9</v>
      </c>
      <c r="D56" s="27">
        <v>10</v>
      </c>
      <c r="E56" s="27">
        <v>17</v>
      </c>
      <c r="F56" s="27">
        <v>16</v>
      </c>
      <c r="G56" s="27">
        <v>15</v>
      </c>
      <c r="H56" s="27">
        <v>12</v>
      </c>
      <c r="I56" s="27">
        <v>13</v>
      </c>
      <c r="J56" s="27">
        <v>11</v>
      </c>
      <c r="K56" s="12">
        <f t="shared" si="11"/>
        <v>13.4</v>
      </c>
    </row>
    <row r="57" spans="1:24" x14ac:dyDescent="0.2">
      <c r="A57" t="s">
        <v>57</v>
      </c>
      <c r="B57" s="16" t="s">
        <v>22</v>
      </c>
    </row>
    <row r="58" spans="1:24" x14ac:dyDescent="0.2">
      <c r="A58" t="s">
        <v>57</v>
      </c>
    </row>
    <row r="59" spans="1:24" x14ac:dyDescent="0.2">
      <c r="A59" t="s">
        <v>57</v>
      </c>
    </row>
    <row r="60" spans="1:24" x14ac:dyDescent="0.2">
      <c r="A60" t="s">
        <v>57</v>
      </c>
      <c r="B60" s="2" t="s">
        <v>24</v>
      </c>
      <c r="D60" s="78" t="s">
        <v>90</v>
      </c>
      <c r="N60" s="128" t="s">
        <v>101</v>
      </c>
      <c r="O60" s="128"/>
      <c r="P60" s="128"/>
      <c r="Q60" s="128"/>
      <c r="R60" s="128"/>
      <c r="S60" s="128"/>
      <c r="T60" s="128"/>
      <c r="U60" s="128"/>
      <c r="V60" s="128"/>
      <c r="W60" s="128"/>
      <c r="X60" s="128"/>
    </row>
    <row r="61" spans="1:24" x14ac:dyDescent="0.2">
      <c r="A61" t="s">
        <v>57</v>
      </c>
      <c r="B61" s="104" t="s">
        <v>100</v>
      </c>
      <c r="N61" s="128"/>
      <c r="O61" s="128"/>
      <c r="P61" s="128"/>
      <c r="Q61" s="128"/>
      <c r="R61" s="128"/>
      <c r="S61" s="128"/>
      <c r="T61" s="128"/>
      <c r="U61" s="128"/>
      <c r="V61" s="128"/>
      <c r="W61" s="128"/>
      <c r="X61" s="128"/>
    </row>
    <row r="62" spans="1:24" x14ac:dyDescent="0.2">
      <c r="A62" t="s">
        <v>57</v>
      </c>
      <c r="B62" s="7"/>
      <c r="C62" s="5" t="s">
        <v>67</v>
      </c>
      <c r="D62" s="5" t="s">
        <v>68</v>
      </c>
      <c r="E62" s="5" t="s">
        <v>82</v>
      </c>
      <c r="F62" s="5" t="s">
        <v>85</v>
      </c>
      <c r="G62" s="5" t="s">
        <v>89</v>
      </c>
      <c r="H62" s="5" t="s">
        <v>92</v>
      </c>
      <c r="I62" s="5" t="s">
        <v>93</v>
      </c>
      <c r="J62" s="99" t="s">
        <v>140</v>
      </c>
      <c r="K62" s="4" t="s">
        <v>94</v>
      </c>
    </row>
    <row r="63" spans="1:24" ht="12.75" customHeight="1" x14ac:dyDescent="0.2">
      <c r="A63" t="s">
        <v>57</v>
      </c>
      <c r="B63" s="6" t="s">
        <v>3</v>
      </c>
      <c r="C63" s="17">
        <v>23</v>
      </c>
      <c r="D63" s="17">
        <v>23</v>
      </c>
      <c r="E63" s="17">
        <v>25</v>
      </c>
      <c r="F63" s="17">
        <v>29</v>
      </c>
      <c r="G63" s="17">
        <v>30</v>
      </c>
      <c r="H63" s="17">
        <v>30</v>
      </c>
      <c r="I63" s="17">
        <v>31</v>
      </c>
      <c r="J63" s="17">
        <v>31</v>
      </c>
      <c r="K63" s="12">
        <f t="shared" ref="K63:K66" si="12">AVERAGE(F63:J63)</f>
        <v>30.2</v>
      </c>
      <c r="N63" s="132" t="s">
        <v>139</v>
      </c>
      <c r="O63" s="132"/>
      <c r="P63" s="132"/>
      <c r="Q63" s="132"/>
      <c r="R63" s="132"/>
      <c r="S63" s="132"/>
      <c r="T63" s="132"/>
      <c r="U63" s="132"/>
      <c r="V63" s="132"/>
      <c r="W63" s="132"/>
      <c r="X63" s="132"/>
    </row>
    <row r="64" spans="1:24" x14ac:dyDescent="0.2">
      <c r="A64" t="s">
        <v>57</v>
      </c>
      <c r="B64" s="6" t="s">
        <v>4</v>
      </c>
      <c r="C64" s="17">
        <v>10</v>
      </c>
      <c r="D64" s="17">
        <v>9</v>
      </c>
      <c r="E64" s="17">
        <v>9</v>
      </c>
      <c r="F64" s="17">
        <v>11</v>
      </c>
      <c r="G64" s="17">
        <v>12</v>
      </c>
      <c r="H64" s="17">
        <v>16</v>
      </c>
      <c r="I64" s="17">
        <v>25</v>
      </c>
      <c r="J64" s="17">
        <v>24</v>
      </c>
      <c r="K64" s="12">
        <f t="shared" si="12"/>
        <v>17.600000000000001</v>
      </c>
      <c r="N64" s="132"/>
      <c r="O64" s="132"/>
      <c r="P64" s="132"/>
      <c r="Q64" s="132"/>
      <c r="R64" s="132"/>
      <c r="S64" s="132"/>
      <c r="T64" s="132"/>
      <c r="U64" s="132"/>
      <c r="V64" s="132"/>
      <c r="W64" s="132"/>
      <c r="X64" s="132"/>
    </row>
    <row r="65" spans="1:24" x14ac:dyDescent="0.2">
      <c r="A65" t="s">
        <v>57</v>
      </c>
      <c r="B65" s="6" t="s">
        <v>5</v>
      </c>
      <c r="C65" s="6">
        <v>33</v>
      </c>
      <c r="D65" s="6">
        <f>SUM(D63:D64)</f>
        <v>32</v>
      </c>
      <c r="E65" s="6">
        <f>SUM(E63:E64)</f>
        <v>34</v>
      </c>
      <c r="F65" s="6">
        <f>SUM(F63:F64)</f>
        <v>40</v>
      </c>
      <c r="G65" s="6">
        <f>SUM(G63:G64)</f>
        <v>42</v>
      </c>
      <c r="H65" s="6">
        <v>46</v>
      </c>
      <c r="I65" s="6">
        <v>56</v>
      </c>
      <c r="J65" s="6">
        <v>55</v>
      </c>
      <c r="K65" s="12">
        <f t="shared" si="12"/>
        <v>47.8</v>
      </c>
      <c r="N65" s="132"/>
      <c r="O65" s="132"/>
      <c r="P65" s="132"/>
      <c r="Q65" s="132"/>
      <c r="R65" s="132"/>
      <c r="S65" s="132"/>
      <c r="T65" s="132"/>
      <c r="U65" s="132"/>
      <c r="V65" s="132"/>
      <c r="W65" s="132"/>
      <c r="X65" s="132"/>
    </row>
    <row r="66" spans="1:24" x14ac:dyDescent="0.2">
      <c r="A66" t="s">
        <v>57</v>
      </c>
      <c r="B66" s="11" t="s">
        <v>23</v>
      </c>
      <c r="C66" s="12">
        <v>26.333333333333332</v>
      </c>
      <c r="D66" s="12">
        <f t="shared" ref="D66:I66" si="13">D63+D64/3</f>
        <v>26</v>
      </c>
      <c r="E66" s="12">
        <f t="shared" si="13"/>
        <v>28</v>
      </c>
      <c r="F66" s="12">
        <f t="shared" si="13"/>
        <v>32.666666666666664</v>
      </c>
      <c r="G66" s="12">
        <f t="shared" si="13"/>
        <v>34</v>
      </c>
      <c r="H66" s="12">
        <f t="shared" si="13"/>
        <v>35.333333333333336</v>
      </c>
      <c r="I66" s="12">
        <f t="shared" si="13"/>
        <v>39.333333333333336</v>
      </c>
      <c r="J66" s="12">
        <f t="shared" ref="J66" si="14">J63+J64/3</f>
        <v>39</v>
      </c>
      <c r="K66" s="12">
        <f t="shared" si="12"/>
        <v>36.06666666666667</v>
      </c>
      <c r="N66" s="132"/>
      <c r="O66" s="132"/>
      <c r="P66" s="132"/>
      <c r="Q66" s="132"/>
      <c r="R66" s="132"/>
      <c r="S66" s="132"/>
      <c r="T66" s="132"/>
      <c r="U66" s="132"/>
      <c r="V66" s="132"/>
      <c r="W66" s="132"/>
      <c r="X66" s="132"/>
    </row>
    <row r="67" spans="1:24" x14ac:dyDescent="0.2">
      <c r="A67" t="s">
        <v>57</v>
      </c>
      <c r="B67" s="8" t="s">
        <v>26</v>
      </c>
    </row>
    <row r="68" spans="1:24" x14ac:dyDescent="0.2">
      <c r="A68" t="s">
        <v>57</v>
      </c>
    </row>
    <row r="69" spans="1:24" x14ac:dyDescent="0.2">
      <c r="A69" t="s">
        <v>57</v>
      </c>
    </row>
    <row r="70" spans="1:24" x14ac:dyDescent="0.2">
      <c r="A70" t="s">
        <v>57</v>
      </c>
      <c r="B70" s="2" t="s">
        <v>27</v>
      </c>
    </row>
    <row r="71" spans="1:24" x14ac:dyDescent="0.2">
      <c r="A71" t="s">
        <v>57</v>
      </c>
      <c r="B71" s="2"/>
    </row>
    <row r="72" spans="1:24" x14ac:dyDescent="0.2">
      <c r="A72" t="s">
        <v>57</v>
      </c>
      <c r="C72" s="5" t="s">
        <v>67</v>
      </c>
      <c r="D72" s="5" t="s">
        <v>68</v>
      </c>
      <c r="E72" s="5" t="s">
        <v>82</v>
      </c>
      <c r="F72" s="5" t="s">
        <v>85</v>
      </c>
      <c r="G72" s="5" t="s">
        <v>89</v>
      </c>
      <c r="H72" s="5" t="s">
        <v>92</v>
      </c>
      <c r="I72" s="5" t="s">
        <v>93</v>
      </c>
      <c r="J72" s="99" t="s">
        <v>140</v>
      </c>
      <c r="K72" s="4" t="s">
        <v>94</v>
      </c>
    </row>
    <row r="73" spans="1:24" x14ac:dyDescent="0.2">
      <c r="A73" t="s">
        <v>57</v>
      </c>
      <c r="B73" s="6" t="s">
        <v>6</v>
      </c>
      <c r="C73" s="12">
        <v>24.278481012658229</v>
      </c>
      <c r="D73" s="12">
        <f>(D16+D25)/D66</f>
        <v>27.910256410256409</v>
      </c>
      <c r="E73" s="12">
        <f>(E16+E25)/E66</f>
        <v>25.904761904761905</v>
      </c>
      <c r="F73" s="12">
        <f>(F16+F25)/F66</f>
        <v>23.806122448979593</v>
      </c>
      <c r="G73" s="12">
        <f t="shared" ref="G73:J73" si="15">(G16+G25)/G66</f>
        <v>28.450980392156865</v>
      </c>
      <c r="H73" s="12">
        <f t="shared" si="15"/>
        <v>27.962264150943394</v>
      </c>
      <c r="I73" s="12">
        <f t="shared" si="15"/>
        <v>25.449152542372879</v>
      </c>
      <c r="J73" s="12">
        <f t="shared" si="15"/>
        <v>27.46153846153846</v>
      </c>
      <c r="K73" s="12">
        <f t="shared" ref="K73" si="16">AVERAGE(F73:J73)</f>
        <v>26.62601159919824</v>
      </c>
    </row>
    <row r="74" spans="1:24" x14ac:dyDescent="0.2">
      <c r="A74" t="s">
        <v>57</v>
      </c>
      <c r="C74" s="10"/>
      <c r="D74" s="10"/>
      <c r="E74" s="10"/>
      <c r="F74" s="10"/>
      <c r="G74" s="10"/>
      <c r="H74" s="10"/>
      <c r="I74" s="10"/>
      <c r="J74" s="10"/>
      <c r="K74" s="10"/>
    </row>
    <row r="75" spans="1:24" x14ac:dyDescent="0.2">
      <c r="A75" t="s">
        <v>57</v>
      </c>
    </row>
    <row r="76" spans="1:24" x14ac:dyDescent="0.2">
      <c r="A76" t="s">
        <v>57</v>
      </c>
      <c r="B76" s="2" t="s">
        <v>14</v>
      </c>
    </row>
    <row r="77" spans="1:24" x14ac:dyDescent="0.2">
      <c r="A77" t="s">
        <v>57</v>
      </c>
      <c r="B77" s="2"/>
    </row>
    <row r="78" spans="1:24" x14ac:dyDescent="0.2">
      <c r="A78" t="s">
        <v>57</v>
      </c>
      <c r="C78" s="5" t="s">
        <v>67</v>
      </c>
      <c r="D78" s="5" t="s">
        <v>68</v>
      </c>
      <c r="E78" s="5" t="s">
        <v>82</v>
      </c>
      <c r="F78" s="5" t="s">
        <v>85</v>
      </c>
      <c r="G78" s="5" t="s">
        <v>85</v>
      </c>
      <c r="H78" s="5" t="s">
        <v>92</v>
      </c>
      <c r="I78" s="5" t="s">
        <v>93</v>
      </c>
      <c r="J78" s="99" t="s">
        <v>140</v>
      </c>
      <c r="K78" s="4" t="s">
        <v>94</v>
      </c>
    </row>
    <row r="79" spans="1:24" x14ac:dyDescent="0.2">
      <c r="A79" t="s">
        <v>57</v>
      </c>
      <c r="B79" s="6" t="s">
        <v>12</v>
      </c>
      <c r="C79" s="12">
        <v>310.82278481012662</v>
      </c>
      <c r="D79" s="12">
        <f t="shared" ref="D79:I79" si="17">D48/D66</f>
        <v>339.23076923076923</v>
      </c>
      <c r="E79" s="12">
        <f t="shared" si="17"/>
        <v>339.14285714285717</v>
      </c>
      <c r="F79" s="12">
        <f t="shared" si="17"/>
        <v>303.21428571428572</v>
      </c>
      <c r="G79" s="12">
        <f t="shared" si="17"/>
        <v>304.26470588235293</v>
      </c>
      <c r="H79" s="12">
        <f t="shared" si="17"/>
        <v>283.61320754716979</v>
      </c>
      <c r="I79" s="12">
        <f t="shared" si="17"/>
        <v>269.03389830508473</v>
      </c>
      <c r="J79" s="12">
        <f t="shared" ref="J79" si="18">J48/J66</f>
        <v>289.58974358974359</v>
      </c>
      <c r="K79" s="12">
        <f t="shared" ref="K79" si="19">AVERAGE(F79:J79)</f>
        <v>289.94316820772735</v>
      </c>
    </row>
    <row r="80" spans="1:24" x14ac:dyDescent="0.2">
      <c r="A80" t="s">
        <v>57</v>
      </c>
      <c r="C80" s="10"/>
      <c r="D80" s="10"/>
      <c r="E80" s="10"/>
      <c r="F80" s="10"/>
      <c r="G80" s="10"/>
      <c r="H80" s="5"/>
      <c r="I80" s="5"/>
      <c r="J80" s="99"/>
      <c r="K80" s="10"/>
    </row>
    <row r="81" spans="1:10" x14ac:dyDescent="0.2">
      <c r="A81" t="s">
        <v>57</v>
      </c>
      <c r="H81" s="5"/>
      <c r="I81" s="5"/>
      <c r="J81" s="99"/>
    </row>
  </sheetData>
  <mergeCells count="6">
    <mergeCell ref="N9:X10"/>
    <mergeCell ref="N12:X15"/>
    <mergeCell ref="N60:X61"/>
    <mergeCell ref="N29:X31"/>
    <mergeCell ref="N63:X66"/>
    <mergeCell ref="N17:X20"/>
  </mergeCells>
  <phoneticPr fontId="11" type="noConversion"/>
  <pageMargins left="0.8" right="0.25" top="0.5" bottom="0.5"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6"/>
  <sheetViews>
    <sheetView topLeftCell="B1" zoomScaleNormal="100" workbookViewId="0">
      <selection activeCell="J46" sqref="J46:J48"/>
    </sheetView>
  </sheetViews>
  <sheetFormatPr defaultRowHeight="12.75" x14ac:dyDescent="0.2"/>
  <cols>
    <col min="1" max="1" width="13.140625" hidden="1" customWidth="1"/>
    <col min="2" max="2" width="18.7109375" customWidth="1"/>
    <col min="3" max="5" width="12.7109375" hidden="1" customWidth="1"/>
    <col min="6" max="9" width="12.7109375" customWidth="1"/>
    <col min="10" max="10" width="12.7109375" style="111" customWidth="1"/>
    <col min="11" max="11" width="12.7109375" customWidth="1"/>
    <col min="14" max="14" width="12.7109375" bestFit="1" customWidth="1"/>
  </cols>
  <sheetData>
    <row r="1" spans="1:24" x14ac:dyDescent="0.2">
      <c r="A1" t="s">
        <v>47</v>
      </c>
      <c r="B1" s="15" t="s">
        <v>0</v>
      </c>
      <c r="C1" s="15"/>
      <c r="D1" s="15"/>
      <c r="E1" s="15"/>
      <c r="F1" s="86"/>
      <c r="G1" s="86"/>
      <c r="H1" s="86"/>
      <c r="I1" s="88"/>
      <c r="J1" s="88"/>
      <c r="K1" s="86"/>
    </row>
    <row r="2" spans="1:24" x14ac:dyDescent="0.2">
      <c r="A2" t="s">
        <v>47</v>
      </c>
      <c r="B2" s="15" t="s">
        <v>91</v>
      </c>
      <c r="C2" s="15"/>
      <c r="D2" s="15"/>
      <c r="E2" s="15"/>
      <c r="F2" s="86"/>
      <c r="G2" s="86"/>
      <c r="H2" s="86"/>
      <c r="I2" s="88"/>
      <c r="J2" s="88"/>
      <c r="K2" s="86"/>
    </row>
    <row r="3" spans="1:24" x14ac:dyDescent="0.2">
      <c r="A3" t="s">
        <v>47</v>
      </c>
      <c r="K3" s="48"/>
    </row>
    <row r="4" spans="1:24" x14ac:dyDescent="0.2">
      <c r="A4" t="s">
        <v>47</v>
      </c>
      <c r="B4" s="113" t="s">
        <v>109</v>
      </c>
      <c r="C4" s="15"/>
      <c r="D4" s="15"/>
      <c r="E4" s="15"/>
      <c r="F4" s="86"/>
      <c r="G4" s="86"/>
      <c r="H4" s="86"/>
      <c r="I4" s="88"/>
      <c r="J4" s="88"/>
      <c r="K4" s="86"/>
    </row>
    <row r="5" spans="1:24" x14ac:dyDescent="0.2">
      <c r="A5" t="s">
        <v>47</v>
      </c>
      <c r="B5" s="1"/>
      <c r="C5" s="1"/>
      <c r="D5" s="1"/>
      <c r="E5" s="1"/>
      <c r="F5" s="1"/>
      <c r="H5" s="80"/>
      <c r="I5" s="88"/>
      <c r="J5" s="88"/>
      <c r="K5" s="87"/>
    </row>
    <row r="6" spans="1:24" ht="18" x14ac:dyDescent="0.25">
      <c r="A6" t="s">
        <v>47</v>
      </c>
      <c r="B6" s="9" t="s">
        <v>46</v>
      </c>
      <c r="C6" s="1"/>
      <c r="D6" s="75"/>
      <c r="F6" s="1"/>
      <c r="G6" s="1"/>
      <c r="H6" s="80"/>
      <c r="I6" s="88"/>
      <c r="J6" s="88"/>
      <c r="K6" s="39"/>
    </row>
    <row r="7" spans="1:24" x14ac:dyDescent="0.2">
      <c r="A7" t="s">
        <v>47</v>
      </c>
      <c r="B7" s="1"/>
      <c r="C7" s="1"/>
      <c r="D7" s="1"/>
      <c r="E7" s="1"/>
      <c r="F7" s="1"/>
      <c r="G7" s="1"/>
      <c r="H7" s="80"/>
      <c r="I7" s="88"/>
      <c r="J7" s="88"/>
      <c r="K7" s="1"/>
    </row>
    <row r="8" spans="1:24" x14ac:dyDescent="0.2">
      <c r="A8" t="s">
        <v>47</v>
      </c>
    </row>
    <row r="9" spans="1:24" x14ac:dyDescent="0.2">
      <c r="A9" t="s">
        <v>47</v>
      </c>
      <c r="B9" s="2" t="s">
        <v>16</v>
      </c>
      <c r="N9" s="131" t="s">
        <v>102</v>
      </c>
      <c r="O9" s="131"/>
      <c r="P9" s="131"/>
      <c r="Q9" s="131"/>
      <c r="R9" s="131"/>
      <c r="S9" s="131"/>
      <c r="T9" s="131"/>
      <c r="U9" s="131"/>
      <c r="V9" s="131"/>
      <c r="W9" s="131"/>
      <c r="X9" s="131"/>
    </row>
    <row r="10" spans="1:24" x14ac:dyDescent="0.2">
      <c r="A10" t="s">
        <v>47</v>
      </c>
      <c r="N10" s="131"/>
      <c r="O10" s="131"/>
      <c r="P10" s="131"/>
      <c r="Q10" s="131"/>
      <c r="R10" s="131"/>
      <c r="S10" s="131"/>
      <c r="T10" s="131"/>
      <c r="U10" s="131"/>
      <c r="V10" s="131"/>
      <c r="W10" s="131"/>
      <c r="X10" s="131"/>
    </row>
    <row r="11" spans="1:24" x14ac:dyDescent="0.2">
      <c r="A11" t="s">
        <v>47</v>
      </c>
      <c r="B11" s="3" t="s">
        <v>20</v>
      </c>
      <c r="C11" s="5" t="s">
        <v>67</v>
      </c>
      <c r="D11" s="5" t="s">
        <v>68</v>
      </c>
      <c r="E11" s="5" t="s">
        <v>82</v>
      </c>
      <c r="F11" s="5" t="s">
        <v>85</v>
      </c>
      <c r="G11" s="5" t="s">
        <v>89</v>
      </c>
      <c r="H11" s="5" t="s">
        <v>92</v>
      </c>
      <c r="I11" s="5" t="s">
        <v>93</v>
      </c>
      <c r="J11" s="99" t="s">
        <v>140</v>
      </c>
      <c r="K11" s="4" t="s">
        <v>94</v>
      </c>
    </row>
    <row r="12" spans="1:24" ht="15" x14ac:dyDescent="0.25">
      <c r="A12" t="s">
        <v>47</v>
      </c>
      <c r="B12" s="6" t="s">
        <v>2</v>
      </c>
      <c r="C12" s="6"/>
      <c r="D12" s="6"/>
      <c r="E12" s="6"/>
      <c r="F12" s="6"/>
      <c r="G12" s="6"/>
      <c r="H12" s="6"/>
      <c r="I12" s="6"/>
      <c r="J12" s="6"/>
      <c r="K12" s="6"/>
      <c r="M12" s="62"/>
      <c r="N12" s="132" t="s">
        <v>114</v>
      </c>
      <c r="O12" s="132"/>
      <c r="P12" s="132"/>
      <c r="Q12" s="132"/>
      <c r="R12" s="132"/>
      <c r="S12" s="132"/>
      <c r="T12" s="132"/>
      <c r="U12" s="132"/>
      <c r="V12" s="132"/>
      <c r="W12" s="132"/>
      <c r="X12" s="132"/>
    </row>
    <row r="13" spans="1:24" x14ac:dyDescent="0.2">
      <c r="A13" t="s">
        <v>47</v>
      </c>
      <c r="B13" s="6" t="s">
        <v>3</v>
      </c>
      <c r="C13" s="6">
        <v>53</v>
      </c>
      <c r="D13" s="6">
        <v>52</v>
      </c>
      <c r="E13" s="6">
        <v>59</v>
      </c>
      <c r="F13" s="6">
        <v>56</v>
      </c>
      <c r="G13" s="6">
        <v>69</v>
      </c>
      <c r="H13" s="6">
        <v>76</v>
      </c>
      <c r="I13" s="6">
        <v>73</v>
      </c>
      <c r="J13" s="6">
        <v>86</v>
      </c>
      <c r="K13" s="12">
        <f>AVERAGE(F13:J13)</f>
        <v>72</v>
      </c>
      <c r="N13" s="132"/>
      <c r="O13" s="132"/>
      <c r="P13" s="132"/>
      <c r="Q13" s="132"/>
      <c r="R13" s="132"/>
      <c r="S13" s="132"/>
      <c r="T13" s="132"/>
      <c r="U13" s="132"/>
      <c r="V13" s="132"/>
      <c r="W13" s="132"/>
      <c r="X13" s="132"/>
    </row>
    <row r="14" spans="1:24" x14ac:dyDescent="0.2">
      <c r="A14" t="s">
        <v>47</v>
      </c>
      <c r="B14" s="6" t="s">
        <v>4</v>
      </c>
      <c r="C14" s="6">
        <v>39</v>
      </c>
      <c r="D14" s="6">
        <v>47</v>
      </c>
      <c r="E14" s="6">
        <v>48</v>
      </c>
      <c r="F14" s="6">
        <v>45</v>
      </c>
      <c r="G14" s="6">
        <v>32</v>
      </c>
      <c r="H14" s="6">
        <v>15</v>
      </c>
      <c r="I14" s="6">
        <v>14</v>
      </c>
      <c r="J14" s="6">
        <v>24</v>
      </c>
      <c r="K14" s="12">
        <f t="shared" ref="K14:K16" si="0">AVERAGE(F14:J14)</f>
        <v>26</v>
      </c>
      <c r="N14" s="132"/>
      <c r="O14" s="132"/>
      <c r="P14" s="132"/>
      <c r="Q14" s="132"/>
      <c r="R14" s="132"/>
      <c r="S14" s="132"/>
      <c r="T14" s="132"/>
      <c r="U14" s="132"/>
      <c r="V14" s="132"/>
      <c r="W14" s="132"/>
      <c r="X14" s="132"/>
    </row>
    <row r="15" spans="1:24" x14ac:dyDescent="0.2">
      <c r="A15" t="s">
        <v>47</v>
      </c>
      <c r="B15" s="6" t="s">
        <v>5</v>
      </c>
      <c r="C15" s="6">
        <v>92</v>
      </c>
      <c r="D15" s="6">
        <v>99</v>
      </c>
      <c r="E15" s="6">
        <f>SUM(E13:E14)</f>
        <v>107</v>
      </c>
      <c r="F15" s="6">
        <f>SUM(F13:F14)</f>
        <v>101</v>
      </c>
      <c r="G15" s="6">
        <v>101</v>
      </c>
      <c r="H15" s="6">
        <v>91</v>
      </c>
      <c r="I15" s="6">
        <v>87</v>
      </c>
      <c r="J15" s="6">
        <v>110</v>
      </c>
      <c r="K15" s="12">
        <f t="shared" si="0"/>
        <v>98</v>
      </c>
      <c r="N15" s="132"/>
      <c r="O15" s="132"/>
      <c r="P15" s="132"/>
      <c r="Q15" s="132"/>
      <c r="R15" s="132"/>
      <c r="S15" s="132"/>
      <c r="T15" s="132"/>
      <c r="U15" s="132"/>
      <c r="V15" s="132"/>
      <c r="W15" s="132"/>
      <c r="X15" s="132"/>
    </row>
    <row r="16" spans="1:24" x14ac:dyDescent="0.2">
      <c r="A16" t="s">
        <v>47</v>
      </c>
      <c r="B16" s="11" t="s">
        <v>21</v>
      </c>
      <c r="C16" s="12">
        <f t="shared" ref="C16:I16" si="1">C13+C14/3</f>
        <v>66</v>
      </c>
      <c r="D16" s="12">
        <f t="shared" si="1"/>
        <v>67.666666666666671</v>
      </c>
      <c r="E16" s="12">
        <f t="shared" si="1"/>
        <v>75</v>
      </c>
      <c r="F16" s="12">
        <f t="shared" si="1"/>
        <v>71</v>
      </c>
      <c r="G16" s="12">
        <f t="shared" si="1"/>
        <v>79.666666666666671</v>
      </c>
      <c r="H16" s="12">
        <f t="shared" si="1"/>
        <v>81</v>
      </c>
      <c r="I16" s="12">
        <f t="shared" si="1"/>
        <v>77.666666666666671</v>
      </c>
      <c r="J16" s="12">
        <f t="shared" ref="J16" si="2">J13+J14/3</f>
        <v>94</v>
      </c>
      <c r="K16" s="12">
        <f t="shared" si="0"/>
        <v>80.666666666666671</v>
      </c>
    </row>
    <row r="17" spans="1:24" x14ac:dyDescent="0.2">
      <c r="A17" t="s">
        <v>47</v>
      </c>
      <c r="B17" s="8" t="s">
        <v>25</v>
      </c>
      <c r="N17" s="132" t="s">
        <v>138</v>
      </c>
      <c r="O17" s="132"/>
      <c r="P17" s="132"/>
      <c r="Q17" s="132"/>
      <c r="R17" s="132"/>
      <c r="S17" s="132"/>
      <c r="T17" s="132"/>
      <c r="U17" s="132"/>
      <c r="V17" s="132"/>
      <c r="W17" s="132"/>
      <c r="X17" s="132"/>
    </row>
    <row r="18" spans="1:24" x14ac:dyDescent="0.2">
      <c r="A18" t="s">
        <v>47</v>
      </c>
      <c r="B18" s="8"/>
      <c r="N18" s="132"/>
      <c r="O18" s="132"/>
      <c r="P18" s="132"/>
      <c r="Q18" s="132"/>
      <c r="R18" s="132"/>
      <c r="S18" s="132"/>
      <c r="T18" s="132"/>
      <c r="U18" s="132"/>
      <c r="V18" s="132"/>
      <c r="W18" s="132"/>
      <c r="X18" s="132"/>
    </row>
    <row r="19" spans="1:24" x14ac:dyDescent="0.2">
      <c r="A19" t="s">
        <v>47</v>
      </c>
      <c r="N19" s="132"/>
      <c r="O19" s="132"/>
      <c r="P19" s="132"/>
      <c r="Q19" s="132"/>
      <c r="R19" s="132"/>
      <c r="S19" s="132"/>
      <c r="T19" s="132"/>
      <c r="U19" s="132"/>
      <c r="V19" s="132"/>
      <c r="W19" s="132"/>
      <c r="X19" s="132"/>
    </row>
    <row r="20" spans="1:24" x14ac:dyDescent="0.2">
      <c r="A20" t="s">
        <v>47</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t="s">
        <v>47</v>
      </c>
      <c r="B21" s="6" t="s">
        <v>2</v>
      </c>
      <c r="C21" s="6"/>
      <c r="D21" s="6"/>
      <c r="E21" s="6"/>
      <c r="F21" s="6"/>
      <c r="G21" s="6"/>
      <c r="H21" s="6"/>
      <c r="I21" s="6"/>
      <c r="J21" s="6"/>
      <c r="K21" s="12"/>
    </row>
    <row r="22" spans="1:24" x14ac:dyDescent="0.2">
      <c r="A22" t="s">
        <v>47</v>
      </c>
      <c r="B22" s="6" t="s">
        <v>3</v>
      </c>
      <c r="C22" s="6"/>
      <c r="D22" s="6"/>
      <c r="E22" s="6"/>
      <c r="F22" s="6"/>
      <c r="G22" s="6"/>
      <c r="H22" s="6"/>
      <c r="I22" s="6"/>
      <c r="J22" s="6"/>
      <c r="K22" s="12"/>
    </row>
    <row r="23" spans="1:24" x14ac:dyDescent="0.2">
      <c r="A23" t="s">
        <v>47</v>
      </c>
      <c r="B23" s="6" t="s">
        <v>4</v>
      </c>
      <c r="C23" s="6"/>
      <c r="D23" s="6"/>
      <c r="E23" s="6"/>
      <c r="F23" s="6"/>
      <c r="G23" s="6"/>
      <c r="H23" s="6"/>
      <c r="I23" s="6"/>
      <c r="J23" s="6"/>
      <c r="K23" s="12"/>
    </row>
    <row r="24" spans="1:24" x14ac:dyDescent="0.2">
      <c r="A24" t="s">
        <v>47</v>
      </c>
      <c r="B24" s="6" t="s">
        <v>5</v>
      </c>
      <c r="C24" s="6"/>
      <c r="D24" s="6"/>
      <c r="E24" s="6"/>
      <c r="F24" s="6"/>
      <c r="G24" s="6"/>
      <c r="H24" s="6"/>
      <c r="I24" s="6"/>
      <c r="J24" s="6"/>
      <c r="K24" s="12"/>
    </row>
    <row r="25" spans="1:24" x14ac:dyDescent="0.2">
      <c r="A25" t="s">
        <v>47</v>
      </c>
      <c r="B25" s="11" t="s">
        <v>21</v>
      </c>
      <c r="C25" s="6"/>
      <c r="D25" s="6"/>
      <c r="E25" s="6"/>
      <c r="F25" s="6"/>
      <c r="G25" s="6"/>
      <c r="H25" s="6"/>
      <c r="I25" s="6"/>
      <c r="J25" s="6"/>
      <c r="K25" s="12"/>
    </row>
    <row r="26" spans="1:24" x14ac:dyDescent="0.2">
      <c r="A26" t="s">
        <v>47</v>
      </c>
      <c r="B26" s="8" t="s">
        <v>25</v>
      </c>
      <c r="C26" s="10"/>
      <c r="D26" s="10"/>
      <c r="E26" s="10"/>
      <c r="F26" s="10"/>
      <c r="G26" s="10"/>
      <c r="H26" s="10"/>
      <c r="I26" s="10"/>
      <c r="J26" s="10"/>
      <c r="K26" s="10"/>
    </row>
    <row r="27" spans="1:24" ht="13.5" x14ac:dyDescent="0.25">
      <c r="A27" t="s">
        <v>47</v>
      </c>
      <c r="B27" s="93" t="s">
        <v>95</v>
      </c>
    </row>
    <row r="28" spans="1:24" x14ac:dyDescent="0.2">
      <c r="A28" t="s">
        <v>47</v>
      </c>
    </row>
    <row r="29" spans="1:24" ht="12.75" customHeight="1" x14ac:dyDescent="0.2">
      <c r="A29" t="s">
        <v>47</v>
      </c>
      <c r="B29" s="2" t="s">
        <v>18</v>
      </c>
      <c r="N29" s="128" t="s">
        <v>103</v>
      </c>
      <c r="O29" s="128"/>
      <c r="P29" s="128"/>
      <c r="Q29" s="128"/>
      <c r="R29" s="128"/>
      <c r="S29" s="128"/>
      <c r="T29" s="128"/>
      <c r="U29" s="128"/>
      <c r="V29" s="128"/>
      <c r="W29" s="128"/>
      <c r="X29" s="128"/>
    </row>
    <row r="30" spans="1:24" x14ac:dyDescent="0.2">
      <c r="A30" t="s">
        <v>47</v>
      </c>
      <c r="N30" s="128"/>
      <c r="O30" s="128"/>
      <c r="P30" s="128"/>
      <c r="Q30" s="128"/>
      <c r="R30" s="128"/>
      <c r="S30" s="128"/>
      <c r="T30" s="128"/>
      <c r="U30" s="128"/>
      <c r="V30" s="128"/>
      <c r="W30" s="128"/>
      <c r="X30" s="128"/>
    </row>
    <row r="31" spans="1:24" x14ac:dyDescent="0.2">
      <c r="A31" t="s">
        <v>47</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47</v>
      </c>
      <c r="B32" s="18" t="s">
        <v>1</v>
      </c>
      <c r="C32" s="6">
        <v>10</v>
      </c>
      <c r="D32" s="6">
        <v>11</v>
      </c>
      <c r="E32" s="6">
        <v>20</v>
      </c>
      <c r="F32" s="6">
        <v>14</v>
      </c>
      <c r="G32" s="6">
        <v>26</v>
      </c>
      <c r="H32" s="6">
        <v>17</v>
      </c>
      <c r="I32" s="6">
        <v>17</v>
      </c>
      <c r="J32" s="6">
        <v>13</v>
      </c>
      <c r="K32" s="12">
        <f t="shared" ref="K32" si="3">AVERAGE(F32:J32)</f>
        <v>17.399999999999999</v>
      </c>
    </row>
    <row r="33" spans="1:11" x14ac:dyDescent="0.2">
      <c r="A33" t="s">
        <v>47</v>
      </c>
      <c r="B33" s="18" t="s">
        <v>11</v>
      </c>
      <c r="C33" s="6"/>
      <c r="D33" s="6"/>
      <c r="E33" s="6"/>
      <c r="F33" s="6"/>
      <c r="G33" s="6"/>
      <c r="H33" s="6"/>
      <c r="I33" s="6"/>
      <c r="J33" s="6"/>
      <c r="K33" s="12"/>
    </row>
    <row r="34" spans="1:11" ht="12.75" customHeight="1" x14ac:dyDescent="0.25">
      <c r="A34" t="s">
        <v>47</v>
      </c>
      <c r="B34" s="93"/>
      <c r="K34" s="111"/>
    </row>
    <row r="35" spans="1:11" x14ac:dyDescent="0.2">
      <c r="A35" t="s">
        <v>47</v>
      </c>
    </row>
    <row r="36" spans="1:11" x14ac:dyDescent="0.2">
      <c r="A36" t="s">
        <v>47</v>
      </c>
      <c r="B36" s="2" t="s">
        <v>19</v>
      </c>
    </row>
    <row r="37" spans="1:11" x14ac:dyDescent="0.2">
      <c r="A37" t="s">
        <v>47</v>
      </c>
    </row>
    <row r="38" spans="1:11" x14ac:dyDescent="0.2">
      <c r="A38" t="s">
        <v>47</v>
      </c>
      <c r="C38" s="5" t="s">
        <v>67</v>
      </c>
      <c r="D38" s="5" t="s">
        <v>68</v>
      </c>
      <c r="E38" s="5" t="s">
        <v>82</v>
      </c>
      <c r="F38" s="5" t="s">
        <v>85</v>
      </c>
      <c r="G38" s="5" t="s">
        <v>89</v>
      </c>
      <c r="H38" s="5" t="s">
        <v>92</v>
      </c>
      <c r="I38" s="5" t="s">
        <v>93</v>
      </c>
      <c r="J38" s="99" t="s">
        <v>140</v>
      </c>
      <c r="K38" s="4" t="s">
        <v>94</v>
      </c>
    </row>
    <row r="39" spans="1:11" x14ac:dyDescent="0.2">
      <c r="A39" t="s">
        <v>47</v>
      </c>
      <c r="B39" s="18" t="s">
        <v>1</v>
      </c>
      <c r="C39" s="12">
        <f t="shared" ref="C39:J39" si="4">C15/C32</f>
        <v>9.1999999999999993</v>
      </c>
      <c r="D39" s="12">
        <f t="shared" si="4"/>
        <v>9</v>
      </c>
      <c r="E39" s="12">
        <f t="shared" si="4"/>
        <v>5.35</v>
      </c>
      <c r="F39" s="12">
        <f t="shared" si="4"/>
        <v>7.2142857142857144</v>
      </c>
      <c r="G39" s="12">
        <f t="shared" si="4"/>
        <v>3.8846153846153846</v>
      </c>
      <c r="H39" s="12">
        <f t="shared" si="4"/>
        <v>5.3529411764705879</v>
      </c>
      <c r="I39" s="12">
        <f t="shared" si="4"/>
        <v>5.117647058823529</v>
      </c>
      <c r="J39" s="12">
        <f t="shared" si="4"/>
        <v>8.4615384615384617</v>
      </c>
      <c r="K39" s="12">
        <f t="shared" ref="K39" si="5">AVERAGE(F39:J39)</f>
        <v>6.0062055591467356</v>
      </c>
    </row>
    <row r="40" spans="1:11" x14ac:dyDescent="0.2">
      <c r="A40" t="s">
        <v>47</v>
      </c>
      <c r="B40" s="18" t="s">
        <v>11</v>
      </c>
      <c r="C40" s="6"/>
      <c r="D40" s="6"/>
      <c r="E40" s="6"/>
      <c r="F40" s="6"/>
      <c r="G40" s="6"/>
      <c r="H40" s="6"/>
      <c r="I40" s="6"/>
      <c r="J40" s="6"/>
      <c r="K40" s="12"/>
    </row>
    <row r="41" spans="1:11" x14ac:dyDescent="0.2">
      <c r="A41" t="s">
        <v>47</v>
      </c>
      <c r="B41" s="10"/>
      <c r="C41" s="10"/>
      <c r="D41" s="10"/>
      <c r="E41" s="10"/>
      <c r="F41" s="10"/>
      <c r="G41" s="10"/>
      <c r="H41" s="10"/>
      <c r="I41" s="10"/>
      <c r="J41" s="10"/>
      <c r="K41" s="10"/>
    </row>
    <row r="42" spans="1:11" x14ac:dyDescent="0.2">
      <c r="A42" t="s">
        <v>47</v>
      </c>
    </row>
    <row r="43" spans="1:11" x14ac:dyDescent="0.2">
      <c r="A43" t="s">
        <v>47</v>
      </c>
      <c r="B43" s="2" t="s">
        <v>7</v>
      </c>
    </row>
    <row r="44" spans="1:11" x14ac:dyDescent="0.2">
      <c r="A44" t="s">
        <v>47</v>
      </c>
    </row>
    <row r="45" spans="1:11" x14ac:dyDescent="0.2">
      <c r="A45" t="s">
        <v>47</v>
      </c>
      <c r="B45" s="7"/>
      <c r="C45" s="5" t="s">
        <v>67</v>
      </c>
      <c r="D45" s="5" t="s">
        <v>68</v>
      </c>
      <c r="E45" s="5" t="s">
        <v>82</v>
      </c>
      <c r="F45" s="5" t="s">
        <v>85</v>
      </c>
      <c r="G45" s="5" t="s">
        <v>89</v>
      </c>
      <c r="H45" s="5" t="s">
        <v>92</v>
      </c>
      <c r="I45" s="5" t="s">
        <v>93</v>
      </c>
      <c r="J45" s="99" t="s">
        <v>140</v>
      </c>
      <c r="K45" s="4" t="s">
        <v>94</v>
      </c>
    </row>
    <row r="46" spans="1:11" x14ac:dyDescent="0.2">
      <c r="A46" t="s">
        <v>47</v>
      </c>
      <c r="B46" s="6" t="s">
        <v>20</v>
      </c>
      <c r="C46" s="73">
        <v>4651</v>
      </c>
      <c r="D46" s="73">
        <v>5145</v>
      </c>
      <c r="E46" s="73">
        <v>5751</v>
      </c>
      <c r="F46" s="73">
        <v>4998</v>
      </c>
      <c r="G46" s="73">
        <v>5921</v>
      </c>
      <c r="H46" s="73">
        <v>6088</v>
      </c>
      <c r="I46" s="73">
        <v>5652</v>
      </c>
      <c r="J46" s="102">
        <v>5339</v>
      </c>
      <c r="K46" s="124">
        <f t="shared" ref="K46:K48" si="6">AVERAGE(F46:J46)</f>
        <v>5599.6</v>
      </c>
    </row>
    <row r="47" spans="1:11" x14ac:dyDescent="0.2">
      <c r="A47" t="s">
        <v>47</v>
      </c>
      <c r="B47" s="6" t="s">
        <v>11</v>
      </c>
      <c r="C47" s="73">
        <v>3</v>
      </c>
      <c r="D47" s="73">
        <v>3</v>
      </c>
      <c r="E47" s="73">
        <v>6</v>
      </c>
      <c r="F47" s="73">
        <v>9</v>
      </c>
      <c r="G47" s="73">
        <v>6</v>
      </c>
      <c r="H47" s="73">
        <v>9</v>
      </c>
      <c r="I47" s="73">
        <v>6</v>
      </c>
      <c r="J47" s="102">
        <v>9</v>
      </c>
      <c r="K47" s="124">
        <f t="shared" si="6"/>
        <v>7.8</v>
      </c>
    </row>
    <row r="48" spans="1:11" x14ac:dyDescent="0.2">
      <c r="A48" t="s">
        <v>47</v>
      </c>
      <c r="B48" s="6" t="s">
        <v>5</v>
      </c>
      <c r="C48" s="73">
        <f>SUM(C46:C47)</f>
        <v>4654</v>
      </c>
      <c r="D48" s="73">
        <f>SUM(D46:D47)</f>
        <v>5148</v>
      </c>
      <c r="E48" s="73">
        <f>SUM(E46:E47)</f>
        <v>5757</v>
      </c>
      <c r="F48" s="73">
        <f>SUM(F46:F47)</f>
        <v>5007</v>
      </c>
      <c r="G48" s="73">
        <v>5927</v>
      </c>
      <c r="H48" s="73">
        <v>6097</v>
      </c>
      <c r="I48" s="73">
        <v>5658</v>
      </c>
      <c r="J48" s="102">
        <v>5348</v>
      </c>
      <c r="K48" s="124">
        <f t="shared" si="6"/>
        <v>5607.4</v>
      </c>
    </row>
    <row r="49" spans="1:24" x14ac:dyDescent="0.2">
      <c r="A49" t="s">
        <v>47</v>
      </c>
    </row>
    <row r="50" spans="1:24" x14ac:dyDescent="0.2">
      <c r="A50" t="s">
        <v>47</v>
      </c>
    </row>
    <row r="51" spans="1:24" x14ac:dyDescent="0.2">
      <c r="A51" t="s">
        <v>47</v>
      </c>
      <c r="B51" s="2" t="s">
        <v>8</v>
      </c>
    </row>
    <row r="52" spans="1:24" x14ac:dyDescent="0.2">
      <c r="A52" t="s">
        <v>47</v>
      </c>
    </row>
    <row r="53" spans="1:24" x14ac:dyDescent="0.2">
      <c r="A53" t="s">
        <v>47</v>
      </c>
      <c r="B53" s="7"/>
      <c r="C53" s="5" t="s">
        <v>67</v>
      </c>
      <c r="D53" s="5" t="s">
        <v>68</v>
      </c>
      <c r="E53" s="5" t="s">
        <v>82</v>
      </c>
      <c r="F53" s="5" t="s">
        <v>85</v>
      </c>
      <c r="G53" s="5" t="s">
        <v>89</v>
      </c>
      <c r="H53" s="5" t="s">
        <v>92</v>
      </c>
      <c r="I53" s="5" t="s">
        <v>93</v>
      </c>
      <c r="J53" s="99" t="s">
        <v>140</v>
      </c>
      <c r="K53" s="4" t="s">
        <v>94</v>
      </c>
    </row>
    <row r="54" spans="1:24" x14ac:dyDescent="0.2">
      <c r="A54" t="s">
        <v>47</v>
      </c>
      <c r="B54" s="6" t="s">
        <v>9</v>
      </c>
      <c r="C54" s="6">
        <v>65</v>
      </c>
      <c r="D54" s="6">
        <v>67</v>
      </c>
      <c r="E54" s="6">
        <v>55</v>
      </c>
      <c r="F54" s="6">
        <v>51</v>
      </c>
      <c r="G54" s="6">
        <v>64</v>
      </c>
      <c r="H54" s="6">
        <v>60</v>
      </c>
      <c r="I54" s="6">
        <v>57</v>
      </c>
      <c r="J54" s="6">
        <v>63</v>
      </c>
      <c r="K54" s="12">
        <f t="shared" ref="K54:K55" si="7">AVERAGE(F54:J54)</f>
        <v>59</v>
      </c>
    </row>
    <row r="55" spans="1:24" x14ac:dyDescent="0.2">
      <c r="A55" t="s">
        <v>47</v>
      </c>
      <c r="B55" s="6" t="s">
        <v>10</v>
      </c>
      <c r="C55" s="6">
        <v>23</v>
      </c>
      <c r="D55" s="6">
        <v>27</v>
      </c>
      <c r="E55" s="6">
        <v>28</v>
      </c>
      <c r="F55" s="6">
        <v>24</v>
      </c>
      <c r="G55" s="6">
        <v>26</v>
      </c>
      <c r="H55" s="6">
        <v>25</v>
      </c>
      <c r="I55" s="6">
        <v>24</v>
      </c>
      <c r="J55" s="6">
        <v>26</v>
      </c>
      <c r="K55" s="12">
        <f t="shared" si="7"/>
        <v>25</v>
      </c>
    </row>
    <row r="56" spans="1:24" x14ac:dyDescent="0.2">
      <c r="A56" t="s">
        <v>47</v>
      </c>
      <c r="B56" s="6" t="s">
        <v>11</v>
      </c>
      <c r="C56" s="27"/>
      <c r="D56" s="27"/>
      <c r="E56" s="27"/>
      <c r="F56" s="27"/>
      <c r="G56" s="27"/>
      <c r="H56" s="27"/>
      <c r="I56" s="27"/>
      <c r="J56" s="27"/>
      <c r="K56" s="12"/>
    </row>
    <row r="57" spans="1:24" x14ac:dyDescent="0.2">
      <c r="A57" t="s">
        <v>47</v>
      </c>
      <c r="B57" s="16" t="s">
        <v>22</v>
      </c>
    </row>
    <row r="58" spans="1:24" x14ac:dyDescent="0.2">
      <c r="A58" t="s">
        <v>47</v>
      </c>
    </row>
    <row r="59" spans="1:24" x14ac:dyDescent="0.2">
      <c r="A59" t="s">
        <v>47</v>
      </c>
    </row>
    <row r="60" spans="1:24" x14ac:dyDescent="0.2">
      <c r="A60" t="s">
        <v>47</v>
      </c>
      <c r="B60" s="2" t="s">
        <v>24</v>
      </c>
      <c r="D60" s="78" t="s">
        <v>90</v>
      </c>
      <c r="N60" s="128" t="s">
        <v>101</v>
      </c>
      <c r="O60" s="128"/>
      <c r="P60" s="128"/>
      <c r="Q60" s="128"/>
      <c r="R60" s="128"/>
      <c r="S60" s="128"/>
      <c r="T60" s="128"/>
      <c r="U60" s="128"/>
      <c r="V60" s="128"/>
      <c r="W60" s="128"/>
      <c r="X60" s="128"/>
    </row>
    <row r="61" spans="1:24" x14ac:dyDescent="0.2">
      <c r="A61" t="s">
        <v>47</v>
      </c>
      <c r="B61" s="104" t="s">
        <v>100</v>
      </c>
      <c r="N61" s="128"/>
      <c r="O61" s="128"/>
      <c r="P61" s="128"/>
      <c r="Q61" s="128"/>
      <c r="R61" s="128"/>
      <c r="S61" s="128"/>
      <c r="T61" s="128"/>
      <c r="U61" s="128"/>
      <c r="V61" s="128"/>
      <c r="W61" s="128"/>
      <c r="X61" s="128"/>
    </row>
    <row r="62" spans="1:24" x14ac:dyDescent="0.2">
      <c r="A62" t="s">
        <v>47</v>
      </c>
      <c r="B62" s="7"/>
      <c r="C62" s="5" t="s">
        <v>67</v>
      </c>
      <c r="D62" s="5" t="s">
        <v>68</v>
      </c>
      <c r="E62" s="5" t="s">
        <v>82</v>
      </c>
      <c r="F62" s="5" t="s">
        <v>85</v>
      </c>
      <c r="G62" s="5" t="s">
        <v>89</v>
      </c>
      <c r="H62" s="5" t="s">
        <v>92</v>
      </c>
      <c r="I62" s="5" t="s">
        <v>93</v>
      </c>
      <c r="J62" s="99" t="s">
        <v>140</v>
      </c>
      <c r="K62" s="4" t="s">
        <v>94</v>
      </c>
    </row>
    <row r="63" spans="1:24" ht="12.75" customHeight="1" x14ac:dyDescent="0.2">
      <c r="A63" t="s">
        <v>47</v>
      </c>
      <c r="B63" s="6" t="s">
        <v>3</v>
      </c>
      <c r="C63" s="17">
        <v>6</v>
      </c>
      <c r="D63" s="17">
        <v>5</v>
      </c>
      <c r="E63" s="17">
        <v>6</v>
      </c>
      <c r="F63" s="17">
        <v>7</v>
      </c>
      <c r="G63" s="17">
        <v>8</v>
      </c>
      <c r="H63" s="17">
        <v>7</v>
      </c>
      <c r="I63" s="17">
        <v>8</v>
      </c>
      <c r="J63" s="17">
        <v>7</v>
      </c>
      <c r="K63" s="12">
        <f t="shared" ref="K63:K66" si="8">AVERAGE(F63:J63)</f>
        <v>7.4</v>
      </c>
      <c r="N63" s="132" t="s">
        <v>139</v>
      </c>
      <c r="O63" s="132"/>
      <c r="P63" s="132"/>
      <c r="Q63" s="132"/>
      <c r="R63" s="132"/>
      <c r="S63" s="132"/>
      <c r="T63" s="132"/>
      <c r="U63" s="132"/>
      <c r="V63" s="132"/>
      <c r="W63" s="132"/>
      <c r="X63" s="132"/>
    </row>
    <row r="64" spans="1:24" x14ac:dyDescent="0.2">
      <c r="A64" t="s">
        <v>47</v>
      </c>
      <c r="B64" s="6" t="s">
        <v>4</v>
      </c>
      <c r="C64" s="17">
        <v>2</v>
      </c>
      <c r="D64" s="17">
        <v>4</v>
      </c>
      <c r="E64" s="17">
        <v>3</v>
      </c>
      <c r="F64" s="17">
        <v>2</v>
      </c>
      <c r="G64" s="17">
        <v>1</v>
      </c>
      <c r="H64" s="17">
        <v>2</v>
      </c>
      <c r="I64" s="17">
        <v>3</v>
      </c>
      <c r="J64" s="17">
        <v>0</v>
      </c>
      <c r="K64" s="12">
        <f t="shared" si="8"/>
        <v>1.6</v>
      </c>
      <c r="N64" s="132"/>
      <c r="O64" s="132"/>
      <c r="P64" s="132"/>
      <c r="Q64" s="132"/>
      <c r="R64" s="132"/>
      <c r="S64" s="132"/>
      <c r="T64" s="132"/>
      <c r="U64" s="132"/>
      <c r="V64" s="132"/>
      <c r="W64" s="132"/>
      <c r="X64" s="132"/>
    </row>
    <row r="65" spans="1:24" x14ac:dyDescent="0.2">
      <c r="A65" t="s">
        <v>47</v>
      </c>
      <c r="B65" s="6" t="s">
        <v>5</v>
      </c>
      <c r="C65" s="6">
        <v>8</v>
      </c>
      <c r="D65" s="6">
        <v>9</v>
      </c>
      <c r="E65" s="6">
        <v>10</v>
      </c>
      <c r="F65" s="6">
        <v>11</v>
      </c>
      <c r="G65" s="6">
        <v>12</v>
      </c>
      <c r="H65" s="6">
        <v>9</v>
      </c>
      <c r="I65" s="6">
        <v>11</v>
      </c>
      <c r="J65" s="6">
        <v>7</v>
      </c>
      <c r="K65" s="12">
        <f t="shared" si="8"/>
        <v>10</v>
      </c>
      <c r="N65" s="132"/>
      <c r="O65" s="132"/>
      <c r="P65" s="132"/>
      <c r="Q65" s="132"/>
      <c r="R65" s="132"/>
      <c r="S65" s="132"/>
      <c r="T65" s="132"/>
      <c r="U65" s="132"/>
      <c r="V65" s="132"/>
      <c r="W65" s="132"/>
      <c r="X65" s="132"/>
    </row>
    <row r="66" spans="1:24" x14ac:dyDescent="0.2">
      <c r="A66" t="s">
        <v>47</v>
      </c>
      <c r="B66" s="11" t="s">
        <v>23</v>
      </c>
      <c r="C66" s="12">
        <v>6.666666666666667</v>
      </c>
      <c r="D66" s="12">
        <f t="shared" ref="D66:I66" si="9">D63+D64/3</f>
        <v>6.333333333333333</v>
      </c>
      <c r="E66" s="12">
        <f t="shared" si="9"/>
        <v>7</v>
      </c>
      <c r="F66" s="12">
        <f t="shared" si="9"/>
        <v>7.666666666666667</v>
      </c>
      <c r="G66" s="12">
        <f t="shared" si="9"/>
        <v>8.3333333333333339</v>
      </c>
      <c r="H66" s="12">
        <f t="shared" si="9"/>
        <v>7.666666666666667</v>
      </c>
      <c r="I66" s="12">
        <f t="shared" si="9"/>
        <v>9</v>
      </c>
      <c r="J66" s="12">
        <f t="shared" ref="J66" si="10">J63+J64/3</f>
        <v>7</v>
      </c>
      <c r="K66" s="12">
        <f t="shared" si="8"/>
        <v>7.9333333333333345</v>
      </c>
      <c r="N66" s="132"/>
      <c r="O66" s="132"/>
      <c r="P66" s="132"/>
      <c r="Q66" s="132"/>
      <c r="R66" s="132"/>
      <c r="S66" s="132"/>
      <c r="T66" s="132"/>
      <c r="U66" s="132"/>
      <c r="V66" s="132"/>
      <c r="W66" s="132"/>
      <c r="X66" s="132"/>
    </row>
    <row r="67" spans="1:24" x14ac:dyDescent="0.2">
      <c r="A67" t="s">
        <v>47</v>
      </c>
      <c r="B67" s="8" t="s">
        <v>26</v>
      </c>
    </row>
    <row r="68" spans="1:24" x14ac:dyDescent="0.2">
      <c r="A68" t="s">
        <v>47</v>
      </c>
    </row>
    <row r="69" spans="1:24" x14ac:dyDescent="0.2">
      <c r="A69" t="s">
        <v>47</v>
      </c>
    </row>
    <row r="70" spans="1:24" x14ac:dyDescent="0.2">
      <c r="A70" t="s">
        <v>47</v>
      </c>
      <c r="B70" s="2" t="s">
        <v>27</v>
      </c>
    </row>
    <row r="71" spans="1:24" x14ac:dyDescent="0.2">
      <c r="A71" t="s">
        <v>47</v>
      </c>
      <c r="B71" s="2"/>
    </row>
    <row r="72" spans="1:24" x14ac:dyDescent="0.2">
      <c r="A72" t="s">
        <v>47</v>
      </c>
      <c r="C72" s="5" t="s">
        <v>67</v>
      </c>
      <c r="D72" s="5" t="s">
        <v>68</v>
      </c>
      <c r="E72" s="5" t="s">
        <v>82</v>
      </c>
      <c r="F72" s="5" t="s">
        <v>85</v>
      </c>
      <c r="G72" s="5" t="s">
        <v>89</v>
      </c>
      <c r="H72" s="5" t="s">
        <v>92</v>
      </c>
      <c r="I72" s="5" t="s">
        <v>93</v>
      </c>
      <c r="J72" s="99" t="s">
        <v>140</v>
      </c>
      <c r="K72" s="4" t="s">
        <v>94</v>
      </c>
    </row>
    <row r="73" spans="1:24" x14ac:dyDescent="0.2">
      <c r="A73" t="s">
        <v>47</v>
      </c>
      <c r="B73" s="6" t="s">
        <v>6</v>
      </c>
      <c r="C73" s="12">
        <v>9.9</v>
      </c>
      <c r="D73" s="12">
        <f t="shared" ref="D73:E73" si="11">D16/D66</f>
        <v>10.684210526315791</v>
      </c>
      <c r="E73" s="12">
        <f t="shared" si="11"/>
        <v>10.714285714285714</v>
      </c>
      <c r="F73" s="12">
        <f>(F16+F25)/F66</f>
        <v>9.2608695652173907</v>
      </c>
      <c r="G73" s="12">
        <f t="shared" ref="G73:J73" si="12">(G16+G25)/G66</f>
        <v>9.56</v>
      </c>
      <c r="H73" s="12">
        <f t="shared" si="12"/>
        <v>10.565217391304348</v>
      </c>
      <c r="I73" s="12">
        <f t="shared" si="12"/>
        <v>8.6296296296296298</v>
      </c>
      <c r="J73" s="12">
        <f t="shared" si="12"/>
        <v>13.428571428571429</v>
      </c>
      <c r="K73" s="12">
        <f t="shared" ref="K73" si="13">AVERAGE(F73:J73)</f>
        <v>10.28885760294456</v>
      </c>
    </row>
    <row r="74" spans="1:24" x14ac:dyDescent="0.2">
      <c r="A74" t="s">
        <v>47</v>
      </c>
      <c r="C74" s="10"/>
      <c r="D74" s="10"/>
      <c r="E74" s="10"/>
      <c r="F74" s="10"/>
      <c r="G74" s="10"/>
      <c r="H74" s="10"/>
      <c r="I74" s="10"/>
      <c r="J74" s="10"/>
      <c r="K74" s="10"/>
    </row>
    <row r="75" spans="1:24" x14ac:dyDescent="0.2">
      <c r="A75" t="s">
        <v>47</v>
      </c>
    </row>
    <row r="76" spans="1:24" x14ac:dyDescent="0.2">
      <c r="A76" t="s">
        <v>47</v>
      </c>
      <c r="B76" s="2" t="s">
        <v>14</v>
      </c>
    </row>
    <row r="77" spans="1:24" x14ac:dyDescent="0.2">
      <c r="A77" t="s">
        <v>47</v>
      </c>
      <c r="B77" s="2"/>
    </row>
    <row r="78" spans="1:24" x14ac:dyDescent="0.2">
      <c r="A78" t="s">
        <v>47</v>
      </c>
      <c r="C78" s="5" t="s">
        <v>67</v>
      </c>
      <c r="D78" s="5" t="s">
        <v>68</v>
      </c>
      <c r="E78" s="5" t="s">
        <v>82</v>
      </c>
      <c r="F78" s="5" t="s">
        <v>85</v>
      </c>
      <c r="G78" s="5" t="s">
        <v>85</v>
      </c>
      <c r="H78" s="5" t="s">
        <v>92</v>
      </c>
      <c r="I78" s="5" t="s">
        <v>93</v>
      </c>
      <c r="J78" s="99" t="s">
        <v>140</v>
      </c>
      <c r="K78" s="4" t="s">
        <v>94</v>
      </c>
    </row>
    <row r="79" spans="1:24" x14ac:dyDescent="0.2">
      <c r="A79" t="s">
        <v>47</v>
      </c>
      <c r="B79" s="6" t="s">
        <v>15</v>
      </c>
      <c r="C79" s="12">
        <f t="shared" ref="C79:I79" si="14">C48/C66</f>
        <v>698.1</v>
      </c>
      <c r="D79" s="12">
        <f t="shared" si="14"/>
        <v>812.84210526315792</v>
      </c>
      <c r="E79" s="12">
        <f t="shared" si="14"/>
        <v>822.42857142857144</v>
      </c>
      <c r="F79" s="12">
        <f t="shared" si="14"/>
        <v>653.08695652173913</v>
      </c>
      <c r="G79" s="12">
        <f t="shared" si="14"/>
        <v>711.2399999999999</v>
      </c>
      <c r="H79" s="12">
        <f t="shared" si="14"/>
        <v>795.26086956521738</v>
      </c>
      <c r="I79" s="12">
        <f t="shared" si="14"/>
        <v>628.66666666666663</v>
      </c>
      <c r="J79" s="12">
        <f t="shared" ref="J79" si="15">J48/J66</f>
        <v>764</v>
      </c>
      <c r="K79" s="12">
        <f t="shared" ref="K79" si="16">AVERAGE(F79:J79)</f>
        <v>710.45089855072456</v>
      </c>
    </row>
    <row r="80" spans="1:24" x14ac:dyDescent="0.2">
      <c r="A80" t="s">
        <v>47</v>
      </c>
      <c r="C80" s="10"/>
      <c r="D80" s="10"/>
      <c r="E80" s="10"/>
      <c r="F80" s="10"/>
      <c r="G80" s="10"/>
      <c r="H80" s="5"/>
      <c r="I80" s="5"/>
      <c r="J80" s="99"/>
      <c r="K80" s="10"/>
    </row>
    <row r="81" spans="1:10" x14ac:dyDescent="0.2">
      <c r="A81" t="s">
        <v>47</v>
      </c>
      <c r="H81" s="5"/>
      <c r="I81" s="5"/>
      <c r="J81" s="99"/>
    </row>
    <row r="82" spans="1:10" ht="15" x14ac:dyDescent="0.25">
      <c r="B82" s="46"/>
    </row>
    <row r="84" spans="1:10" ht="15" x14ac:dyDescent="0.25">
      <c r="B84" s="46"/>
    </row>
    <row r="86" spans="1:10" ht="15" x14ac:dyDescent="0.25">
      <c r="B86" s="46"/>
    </row>
  </sheetData>
  <mergeCells count="6">
    <mergeCell ref="N9:X10"/>
    <mergeCell ref="N12:X15"/>
    <mergeCell ref="N60:X61"/>
    <mergeCell ref="N29:X31"/>
    <mergeCell ref="N63:X66"/>
    <mergeCell ref="N17:X20"/>
  </mergeCells>
  <phoneticPr fontId="11" type="noConversion"/>
  <pageMargins left="0.8" right="0.25" top="0.5" bottom="0.5"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2" zoomScaleNormal="100" workbookViewId="0">
      <selection activeCell="V57" sqref="V57"/>
    </sheetView>
  </sheetViews>
  <sheetFormatPr defaultRowHeight="12.75" x14ac:dyDescent="0.2"/>
  <cols>
    <col min="1" max="1" width="23.42578125" bestFit="1" customWidth="1"/>
    <col min="2" max="2" width="18.7109375" style="23" customWidth="1"/>
    <col min="3" max="5" width="12.7109375" style="23" hidden="1" customWidth="1"/>
    <col min="6" max="9" width="12.7109375" customWidth="1"/>
    <col min="10" max="10" width="12.7109375" style="111" customWidth="1"/>
    <col min="11" max="11" width="12.7109375" customWidth="1"/>
  </cols>
  <sheetData>
    <row r="1" spans="1:24" s="23" customFormat="1" x14ac:dyDescent="0.2">
      <c r="A1" s="23" t="s">
        <v>61</v>
      </c>
      <c r="B1" s="92" t="s">
        <v>0</v>
      </c>
      <c r="C1" s="92"/>
      <c r="D1" s="92"/>
      <c r="E1" s="92"/>
      <c r="F1" s="20"/>
      <c r="G1" s="20"/>
      <c r="H1" s="20"/>
      <c r="I1" s="20"/>
      <c r="J1" s="20"/>
      <c r="K1" s="20"/>
    </row>
    <row r="2" spans="1:24" s="23" customFormat="1" x14ac:dyDescent="0.2">
      <c r="A2" s="23" t="s">
        <v>61</v>
      </c>
      <c r="B2" s="92" t="s">
        <v>91</v>
      </c>
      <c r="C2" s="92"/>
      <c r="D2" s="92"/>
      <c r="E2" s="92"/>
      <c r="F2" s="48"/>
      <c r="G2" s="48"/>
      <c r="H2" s="48"/>
      <c r="I2" s="48"/>
      <c r="J2" s="48"/>
      <c r="K2" s="20"/>
    </row>
    <row r="3" spans="1:24" s="23" customFormat="1" x14ac:dyDescent="0.2">
      <c r="A3" s="23" t="s">
        <v>61</v>
      </c>
      <c r="F3"/>
      <c r="G3"/>
      <c r="H3"/>
      <c r="I3"/>
      <c r="J3" s="111"/>
      <c r="K3"/>
    </row>
    <row r="4" spans="1:24" s="23" customFormat="1" x14ac:dyDescent="0.2">
      <c r="A4" s="23" t="s">
        <v>61</v>
      </c>
      <c r="B4" s="92" t="s">
        <v>109</v>
      </c>
      <c r="C4" s="92"/>
      <c r="D4" s="92"/>
      <c r="E4" s="92"/>
      <c r="F4" s="15"/>
      <c r="G4" s="15"/>
      <c r="H4" s="15"/>
      <c r="I4" s="15"/>
      <c r="J4" s="113"/>
      <c r="K4" s="15"/>
    </row>
    <row r="5" spans="1:24" s="23" customFormat="1" x14ac:dyDescent="0.2">
      <c r="A5" s="23" t="s">
        <v>61</v>
      </c>
      <c r="B5" s="37"/>
      <c r="C5" s="37"/>
      <c r="D5" s="37"/>
      <c r="E5" s="37"/>
      <c r="F5" s="1"/>
      <c r="H5" s="80"/>
      <c r="I5" s="88"/>
      <c r="J5" s="88"/>
      <c r="K5" s="87"/>
    </row>
    <row r="6" spans="1:24" s="23" customFormat="1" ht="18" x14ac:dyDescent="0.25">
      <c r="A6" s="23" t="s">
        <v>61</v>
      </c>
      <c r="B6" s="38" t="s">
        <v>83</v>
      </c>
      <c r="C6" s="37"/>
      <c r="D6" s="76"/>
      <c r="F6" s="1"/>
      <c r="G6" s="1"/>
      <c r="H6" s="80"/>
      <c r="I6" s="88"/>
      <c r="J6" s="88"/>
      <c r="K6" s="39"/>
    </row>
    <row r="7" spans="1:24" s="23" customFormat="1" ht="13.5" customHeight="1" x14ac:dyDescent="0.25">
      <c r="A7" s="23" t="s">
        <v>61</v>
      </c>
      <c r="B7" s="135"/>
      <c r="C7" s="135"/>
      <c r="D7" s="135"/>
      <c r="E7" s="135"/>
      <c r="F7" s="135"/>
      <c r="G7" s="135"/>
      <c r="H7" s="135"/>
      <c r="I7" s="135"/>
      <c r="J7" s="135"/>
      <c r="K7" s="135"/>
    </row>
    <row r="8" spans="1:24" s="23" customFormat="1" x14ac:dyDescent="0.2">
      <c r="A8" s="23" t="s">
        <v>61</v>
      </c>
      <c r="F8"/>
      <c r="G8"/>
      <c r="H8"/>
      <c r="I8"/>
      <c r="J8" s="111"/>
      <c r="K8"/>
    </row>
    <row r="9" spans="1:24" s="23" customFormat="1" x14ac:dyDescent="0.2">
      <c r="A9" s="23" t="s">
        <v>61</v>
      </c>
      <c r="B9" s="25" t="s">
        <v>17</v>
      </c>
      <c r="F9"/>
      <c r="G9"/>
      <c r="H9"/>
      <c r="I9"/>
      <c r="J9" s="111"/>
      <c r="K9"/>
      <c r="N9" s="131" t="s">
        <v>102</v>
      </c>
      <c r="O9" s="131"/>
      <c r="P9" s="131"/>
      <c r="Q9" s="131"/>
      <c r="R9" s="131"/>
      <c r="S9" s="131"/>
      <c r="T9" s="131"/>
      <c r="U9" s="131"/>
      <c r="V9" s="131"/>
      <c r="W9" s="131"/>
      <c r="X9" s="131"/>
    </row>
    <row r="10" spans="1:24" s="23" customFormat="1" x14ac:dyDescent="0.2">
      <c r="A10" s="23" t="s">
        <v>61</v>
      </c>
      <c r="F10"/>
      <c r="G10"/>
      <c r="H10"/>
      <c r="I10"/>
      <c r="J10" s="111"/>
      <c r="K10"/>
      <c r="N10" s="131"/>
      <c r="O10" s="131"/>
      <c r="P10" s="131"/>
      <c r="Q10" s="131"/>
      <c r="R10" s="131"/>
      <c r="S10" s="131"/>
      <c r="T10" s="131"/>
      <c r="U10" s="131"/>
      <c r="V10" s="131"/>
      <c r="W10" s="131"/>
      <c r="X10" s="131"/>
    </row>
    <row r="11" spans="1:24" s="23" customFormat="1" x14ac:dyDescent="0.2">
      <c r="A11" s="23" t="s">
        <v>61</v>
      </c>
      <c r="B11" s="40" t="s">
        <v>20</v>
      </c>
      <c r="C11" s="5" t="s">
        <v>67</v>
      </c>
      <c r="D11" s="5" t="s">
        <v>68</v>
      </c>
      <c r="E11" s="5" t="s">
        <v>82</v>
      </c>
      <c r="F11" s="5" t="s">
        <v>85</v>
      </c>
      <c r="G11" s="5" t="s">
        <v>89</v>
      </c>
      <c r="H11" s="5" t="s">
        <v>92</v>
      </c>
      <c r="I11" s="5" t="s">
        <v>93</v>
      </c>
      <c r="J11" s="99" t="s">
        <v>140</v>
      </c>
      <c r="K11" s="4" t="s">
        <v>94</v>
      </c>
    </row>
    <row r="12" spans="1:24" s="23" customFormat="1" ht="15" x14ac:dyDescent="0.25">
      <c r="A12" s="23" t="s">
        <v>61</v>
      </c>
      <c r="B12" s="11" t="s">
        <v>2</v>
      </c>
      <c r="C12" s="11"/>
      <c r="D12" s="11"/>
      <c r="E12" s="11"/>
      <c r="F12" s="6"/>
      <c r="G12" s="6"/>
      <c r="H12" s="6"/>
      <c r="I12" s="6"/>
      <c r="J12" s="6"/>
      <c r="K12" s="6"/>
      <c r="M12" s="63"/>
      <c r="N12" s="132" t="s">
        <v>114</v>
      </c>
      <c r="O12" s="132"/>
      <c r="P12" s="132"/>
      <c r="Q12" s="132"/>
      <c r="R12" s="132"/>
      <c r="S12" s="132"/>
      <c r="T12" s="132"/>
      <c r="U12" s="132"/>
      <c r="V12" s="132"/>
      <c r="W12" s="132"/>
      <c r="X12" s="132"/>
    </row>
    <row r="13" spans="1:24" s="23" customFormat="1" x14ac:dyDescent="0.2">
      <c r="A13" s="23" t="s">
        <v>61</v>
      </c>
      <c r="B13" s="11" t="s">
        <v>3</v>
      </c>
      <c r="C13" s="11">
        <v>162</v>
      </c>
      <c r="D13" s="11">
        <v>195</v>
      </c>
      <c r="E13" s="11">
        <v>237</v>
      </c>
      <c r="F13" s="6">
        <v>296</v>
      </c>
      <c r="G13" s="6">
        <v>428</v>
      </c>
      <c r="H13" s="6">
        <v>472</v>
      </c>
      <c r="I13" s="6">
        <v>521</v>
      </c>
      <c r="J13" s="6">
        <v>539</v>
      </c>
      <c r="K13" s="12">
        <f>AVERAGE(F13:J13)</f>
        <v>451.2</v>
      </c>
      <c r="N13" s="132"/>
      <c r="O13" s="132"/>
      <c r="P13" s="132"/>
      <c r="Q13" s="132"/>
      <c r="R13" s="132"/>
      <c r="S13" s="132"/>
      <c r="T13" s="132"/>
      <c r="U13" s="132"/>
      <c r="V13" s="132"/>
      <c r="W13" s="132"/>
      <c r="X13" s="132"/>
    </row>
    <row r="14" spans="1:24" s="23" customFormat="1" x14ac:dyDescent="0.2">
      <c r="A14" s="23" t="s">
        <v>61</v>
      </c>
      <c r="B14" s="11" t="s">
        <v>4</v>
      </c>
      <c r="C14" s="11">
        <v>92</v>
      </c>
      <c r="D14" s="11">
        <v>94</v>
      </c>
      <c r="E14" s="11">
        <v>164</v>
      </c>
      <c r="F14" s="6">
        <v>199</v>
      </c>
      <c r="G14" s="6">
        <v>123</v>
      </c>
      <c r="H14" s="6">
        <v>125</v>
      </c>
      <c r="I14" s="6">
        <v>165</v>
      </c>
      <c r="J14" s="6">
        <v>156</v>
      </c>
      <c r="K14" s="12">
        <f t="shared" ref="K14:K16" si="0">AVERAGE(F14:J14)</f>
        <v>153.6</v>
      </c>
      <c r="N14" s="132"/>
      <c r="O14" s="132"/>
      <c r="P14" s="132"/>
      <c r="Q14" s="132"/>
      <c r="R14" s="132"/>
      <c r="S14" s="132"/>
      <c r="T14" s="132"/>
      <c r="U14" s="132"/>
      <c r="V14" s="132"/>
      <c r="W14" s="132"/>
      <c r="X14" s="132"/>
    </row>
    <row r="15" spans="1:24" s="23" customFormat="1" x14ac:dyDescent="0.2">
      <c r="A15" s="23" t="s">
        <v>61</v>
      </c>
      <c r="B15" s="11" t="s">
        <v>5</v>
      </c>
      <c r="C15" s="11">
        <f>SUM(C13:C14)</f>
        <v>254</v>
      </c>
      <c r="D15" s="11">
        <f>SUM(D13:D14)</f>
        <v>289</v>
      </c>
      <c r="E15" s="11">
        <f>SUM(E13:E14)</f>
        <v>401</v>
      </c>
      <c r="F15" s="6">
        <f>SUM(F13:F14)</f>
        <v>495</v>
      </c>
      <c r="G15" s="6">
        <v>551</v>
      </c>
      <c r="H15" s="6">
        <v>597</v>
      </c>
      <c r="I15" s="6">
        <v>686</v>
      </c>
      <c r="J15" s="6">
        <v>695</v>
      </c>
      <c r="K15" s="12">
        <f t="shared" si="0"/>
        <v>604.79999999999995</v>
      </c>
      <c r="N15" s="132"/>
      <c r="O15" s="132"/>
      <c r="P15" s="132"/>
      <c r="Q15" s="132"/>
      <c r="R15" s="132"/>
      <c r="S15" s="132"/>
      <c r="T15" s="132"/>
      <c r="U15" s="132"/>
      <c r="V15" s="132"/>
      <c r="W15" s="132"/>
      <c r="X15" s="132"/>
    </row>
    <row r="16" spans="1:24" s="23" customFormat="1" x14ac:dyDescent="0.2">
      <c r="A16" s="23" t="s">
        <v>61</v>
      </c>
      <c r="B16" s="11" t="s">
        <v>21</v>
      </c>
      <c r="C16" s="41">
        <f t="shared" ref="C16:I16" si="1">C13+C14/3</f>
        <v>192.66666666666666</v>
      </c>
      <c r="D16" s="41">
        <f t="shared" si="1"/>
        <v>226.33333333333334</v>
      </c>
      <c r="E16" s="41">
        <f t="shared" si="1"/>
        <v>291.66666666666669</v>
      </c>
      <c r="F16" s="12">
        <f t="shared" si="1"/>
        <v>362.33333333333331</v>
      </c>
      <c r="G16" s="12">
        <f t="shared" si="1"/>
        <v>469</v>
      </c>
      <c r="H16" s="12">
        <f t="shared" si="1"/>
        <v>513.66666666666663</v>
      </c>
      <c r="I16" s="12">
        <f t="shared" si="1"/>
        <v>576</v>
      </c>
      <c r="J16" s="12">
        <f t="shared" ref="J16" si="2">J13+J14/3</f>
        <v>591</v>
      </c>
      <c r="K16" s="12">
        <f t="shared" si="0"/>
        <v>502.4</v>
      </c>
    </row>
    <row r="17" spans="1:24" s="23" customFormat="1" x14ac:dyDescent="0.2">
      <c r="A17" s="23" t="s">
        <v>61</v>
      </c>
      <c r="B17" s="8" t="s">
        <v>25</v>
      </c>
      <c r="F17"/>
      <c r="G17"/>
      <c r="H17"/>
      <c r="I17"/>
      <c r="J17" s="111"/>
      <c r="K17"/>
      <c r="N17" s="132" t="s">
        <v>138</v>
      </c>
      <c r="O17" s="132"/>
      <c r="P17" s="132"/>
      <c r="Q17" s="132"/>
      <c r="R17" s="132"/>
      <c r="S17" s="132"/>
      <c r="T17" s="132"/>
      <c r="U17" s="132"/>
      <c r="V17" s="132"/>
      <c r="W17" s="132"/>
      <c r="X17" s="132"/>
    </row>
    <row r="18" spans="1:24" s="23" customFormat="1" x14ac:dyDescent="0.2">
      <c r="A18" s="23" t="s">
        <v>61</v>
      </c>
      <c r="F18"/>
      <c r="G18"/>
      <c r="H18"/>
      <c r="I18"/>
      <c r="J18" s="111"/>
      <c r="K18"/>
      <c r="N18" s="132"/>
      <c r="O18" s="132"/>
      <c r="P18" s="132"/>
      <c r="Q18" s="132"/>
      <c r="R18" s="132"/>
      <c r="S18" s="132"/>
      <c r="T18" s="132"/>
      <c r="U18" s="132"/>
      <c r="V18" s="132"/>
      <c r="W18" s="132"/>
      <c r="X18" s="132"/>
    </row>
    <row r="19" spans="1:24" s="23" customFormat="1" x14ac:dyDescent="0.2">
      <c r="A19" s="23" t="s">
        <v>61</v>
      </c>
      <c r="F19"/>
      <c r="G19"/>
      <c r="H19"/>
      <c r="I19"/>
      <c r="J19" s="111"/>
      <c r="K19"/>
      <c r="N19" s="132"/>
      <c r="O19" s="132"/>
      <c r="P19" s="132"/>
      <c r="Q19" s="132"/>
      <c r="R19" s="132"/>
      <c r="S19" s="132"/>
      <c r="T19" s="132"/>
      <c r="U19" s="132"/>
      <c r="V19" s="132"/>
      <c r="W19" s="132"/>
      <c r="X19" s="132"/>
    </row>
    <row r="20" spans="1:24" s="23" customFormat="1" x14ac:dyDescent="0.2">
      <c r="A20" s="23" t="s">
        <v>61</v>
      </c>
      <c r="B20" s="40"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s="23" customFormat="1" x14ac:dyDescent="0.2">
      <c r="A21" s="23" t="s">
        <v>61</v>
      </c>
      <c r="B21" s="11" t="s">
        <v>2</v>
      </c>
      <c r="C21" s="11"/>
      <c r="D21" s="11"/>
      <c r="E21" s="11"/>
      <c r="F21" s="6"/>
      <c r="G21" s="6"/>
      <c r="H21" s="6"/>
      <c r="I21" s="6"/>
      <c r="J21" s="6"/>
      <c r="K21" s="12"/>
    </row>
    <row r="22" spans="1:24" s="23" customFormat="1" x14ac:dyDescent="0.2">
      <c r="A22" s="23" t="s">
        <v>61</v>
      </c>
      <c r="B22" s="11" t="s">
        <v>3</v>
      </c>
      <c r="C22" s="11">
        <v>7</v>
      </c>
      <c r="D22" s="11">
        <v>10</v>
      </c>
      <c r="E22" s="11">
        <v>8</v>
      </c>
      <c r="F22" s="6">
        <v>10</v>
      </c>
      <c r="G22" s="6">
        <v>9</v>
      </c>
      <c r="H22" s="6">
        <v>20</v>
      </c>
      <c r="I22" s="6">
        <v>25</v>
      </c>
      <c r="J22" s="6">
        <v>25</v>
      </c>
      <c r="K22" s="12">
        <v>429.25</v>
      </c>
    </row>
    <row r="23" spans="1:24" s="23" customFormat="1" x14ac:dyDescent="0.2">
      <c r="A23" s="23" t="s">
        <v>61</v>
      </c>
      <c r="B23" s="11" t="s">
        <v>4</v>
      </c>
      <c r="C23" s="11">
        <v>11</v>
      </c>
      <c r="D23" s="11">
        <v>6</v>
      </c>
      <c r="E23" s="11">
        <v>11</v>
      </c>
      <c r="F23" s="6">
        <v>10</v>
      </c>
      <c r="G23" s="6">
        <v>13</v>
      </c>
      <c r="H23" s="6">
        <v>10</v>
      </c>
      <c r="I23" s="6">
        <v>10</v>
      </c>
      <c r="J23" s="6">
        <v>10</v>
      </c>
      <c r="K23" s="12">
        <v>153</v>
      </c>
    </row>
    <row r="24" spans="1:24" s="23" customFormat="1" x14ac:dyDescent="0.2">
      <c r="A24" s="23" t="s">
        <v>61</v>
      </c>
      <c r="B24" s="11" t="s">
        <v>5</v>
      </c>
      <c r="C24" s="11">
        <f>SUM(C22:C23)</f>
        <v>18</v>
      </c>
      <c r="D24" s="11">
        <f>SUM(D22:D23)</f>
        <v>16</v>
      </c>
      <c r="E24" s="11">
        <f>SUM(E22:E23)</f>
        <v>19</v>
      </c>
      <c r="F24" s="11">
        <f>SUM(F22:F23)</f>
        <v>20</v>
      </c>
      <c r="G24" s="11">
        <v>22</v>
      </c>
      <c r="H24" s="11">
        <v>30</v>
      </c>
      <c r="I24" s="11">
        <v>35</v>
      </c>
      <c r="J24" s="11">
        <v>35</v>
      </c>
      <c r="K24" s="12">
        <v>582.25</v>
      </c>
    </row>
    <row r="25" spans="1:24" s="23" customFormat="1" x14ac:dyDescent="0.2">
      <c r="A25" s="23" t="s">
        <v>61</v>
      </c>
      <c r="B25" s="11" t="s">
        <v>21</v>
      </c>
      <c r="C25" s="41">
        <f t="shared" ref="C25:I25" si="3">C22+C23/3</f>
        <v>10.666666666666666</v>
      </c>
      <c r="D25" s="41">
        <f t="shared" si="3"/>
        <v>12</v>
      </c>
      <c r="E25" s="41">
        <f t="shared" si="3"/>
        <v>11.666666666666666</v>
      </c>
      <c r="F25" s="41">
        <f t="shared" si="3"/>
        <v>13.333333333333334</v>
      </c>
      <c r="G25" s="41">
        <f t="shared" si="3"/>
        <v>13.333333333333332</v>
      </c>
      <c r="H25" s="41">
        <f t="shared" si="3"/>
        <v>23.333333333333332</v>
      </c>
      <c r="I25" s="41">
        <f t="shared" si="3"/>
        <v>28.333333333333332</v>
      </c>
      <c r="J25" s="41">
        <f t="shared" ref="J25" si="4">J22+J23/3</f>
        <v>28.333333333333332</v>
      </c>
      <c r="K25" s="12">
        <v>384.2</v>
      </c>
    </row>
    <row r="26" spans="1:24" s="23" customFormat="1" x14ac:dyDescent="0.2">
      <c r="A26" s="23" t="s">
        <v>61</v>
      </c>
      <c r="B26" s="8" t="s">
        <v>25</v>
      </c>
      <c r="C26" s="8"/>
      <c r="D26" s="8"/>
      <c r="E26" s="8"/>
      <c r="F26" s="10"/>
      <c r="G26" s="10"/>
      <c r="H26" s="10"/>
      <c r="I26" s="10"/>
      <c r="J26" s="10"/>
      <c r="K26" s="10"/>
    </row>
    <row r="27" spans="1:24" s="23" customFormat="1" ht="13.5" x14ac:dyDescent="0.25">
      <c r="A27" s="23" t="s">
        <v>61</v>
      </c>
      <c r="B27" s="95" t="s">
        <v>95</v>
      </c>
      <c r="F27"/>
      <c r="G27"/>
      <c r="H27"/>
      <c r="I27"/>
      <c r="J27" s="111"/>
      <c r="K27"/>
    </row>
    <row r="28" spans="1:24" s="23" customFormat="1" x14ac:dyDescent="0.2">
      <c r="A28" s="23" t="s">
        <v>61</v>
      </c>
      <c r="F28"/>
      <c r="G28"/>
      <c r="H28"/>
      <c r="I28"/>
      <c r="J28" s="111"/>
      <c r="K28"/>
    </row>
    <row r="29" spans="1:24" s="23" customFormat="1" ht="12.75" customHeight="1" x14ac:dyDescent="0.2">
      <c r="A29" s="23" t="s">
        <v>61</v>
      </c>
      <c r="B29" s="25" t="s">
        <v>18</v>
      </c>
      <c r="F29"/>
      <c r="G29"/>
      <c r="H29"/>
      <c r="I29"/>
      <c r="J29" s="111"/>
      <c r="K29"/>
      <c r="N29" s="128" t="s">
        <v>103</v>
      </c>
      <c r="O29" s="128"/>
      <c r="P29" s="128"/>
      <c r="Q29" s="128"/>
      <c r="R29" s="128"/>
      <c r="S29" s="128"/>
      <c r="T29" s="128"/>
      <c r="U29" s="128"/>
      <c r="V29" s="128"/>
      <c r="W29" s="128"/>
      <c r="X29" s="128"/>
    </row>
    <row r="30" spans="1:24" s="23" customFormat="1" x14ac:dyDescent="0.2">
      <c r="A30" s="23" t="s">
        <v>61</v>
      </c>
      <c r="F30"/>
      <c r="G30"/>
      <c r="H30"/>
      <c r="I30"/>
      <c r="J30" s="111"/>
      <c r="K30"/>
      <c r="N30" s="128"/>
      <c r="O30" s="128"/>
      <c r="P30" s="128"/>
      <c r="Q30" s="128"/>
      <c r="R30" s="128"/>
      <c r="S30" s="128"/>
      <c r="T30" s="128"/>
      <c r="U30" s="128"/>
      <c r="V30" s="128"/>
      <c r="W30" s="128"/>
      <c r="X30" s="128"/>
    </row>
    <row r="31" spans="1:24" s="23" customFormat="1" x14ac:dyDescent="0.2">
      <c r="A31" s="23" t="s">
        <v>61</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s="23" customFormat="1" x14ac:dyDescent="0.2">
      <c r="A32" s="23" t="s">
        <v>61</v>
      </c>
      <c r="B32" s="42" t="s">
        <v>1</v>
      </c>
      <c r="C32" s="11">
        <v>42</v>
      </c>
      <c r="D32" s="11">
        <v>48</v>
      </c>
      <c r="E32" s="11">
        <v>40</v>
      </c>
      <c r="F32" s="6">
        <v>67</v>
      </c>
      <c r="G32" s="6">
        <v>89</v>
      </c>
      <c r="H32" s="6">
        <v>92</v>
      </c>
      <c r="I32" s="6">
        <v>131</v>
      </c>
      <c r="J32" s="6">
        <v>133</v>
      </c>
      <c r="K32" s="12">
        <f t="shared" ref="K32:K33" si="5">AVERAGE(F32:J32)</f>
        <v>102.4</v>
      </c>
    </row>
    <row r="33" spans="1:14" s="23" customFormat="1" x14ac:dyDescent="0.2">
      <c r="A33" s="23" t="s">
        <v>61</v>
      </c>
      <c r="B33" s="42" t="s">
        <v>11</v>
      </c>
      <c r="C33" s="11">
        <v>4</v>
      </c>
      <c r="D33" s="11">
        <v>3</v>
      </c>
      <c r="E33" s="11">
        <v>8</v>
      </c>
      <c r="F33" s="6">
        <v>4</v>
      </c>
      <c r="G33" s="6">
        <v>7</v>
      </c>
      <c r="H33" s="6">
        <v>10</v>
      </c>
      <c r="I33" s="6">
        <v>8</v>
      </c>
      <c r="J33" s="6">
        <v>12</v>
      </c>
      <c r="K33" s="12">
        <f t="shared" si="5"/>
        <v>8.1999999999999993</v>
      </c>
    </row>
    <row r="34" spans="1:14" s="23" customFormat="1" ht="12.75" customHeight="1" x14ac:dyDescent="0.25">
      <c r="A34" s="23" t="s">
        <v>61</v>
      </c>
      <c r="B34" s="95"/>
      <c r="F34"/>
      <c r="G34"/>
      <c r="H34"/>
      <c r="I34"/>
      <c r="J34" s="111"/>
    </row>
    <row r="35" spans="1:14" s="23" customFormat="1" x14ac:dyDescent="0.2">
      <c r="A35" s="23" t="s">
        <v>61</v>
      </c>
      <c r="F35"/>
      <c r="G35"/>
      <c r="H35"/>
      <c r="I35"/>
      <c r="J35" s="111"/>
      <c r="K35"/>
    </row>
    <row r="36" spans="1:14" s="23" customFormat="1" x14ac:dyDescent="0.2">
      <c r="A36" s="23" t="s">
        <v>61</v>
      </c>
      <c r="B36" s="25" t="s">
        <v>19</v>
      </c>
      <c r="F36"/>
      <c r="G36"/>
      <c r="H36"/>
      <c r="I36"/>
      <c r="J36" s="111"/>
      <c r="K36"/>
    </row>
    <row r="37" spans="1:14" s="23" customFormat="1" x14ac:dyDescent="0.2">
      <c r="A37" s="23" t="s">
        <v>61</v>
      </c>
      <c r="F37"/>
      <c r="G37"/>
      <c r="H37"/>
      <c r="I37"/>
      <c r="J37" s="111"/>
      <c r="K37"/>
    </row>
    <row r="38" spans="1:14" s="23" customFormat="1" x14ac:dyDescent="0.2">
      <c r="A38" s="23" t="s">
        <v>61</v>
      </c>
      <c r="C38" s="5" t="s">
        <v>67</v>
      </c>
      <c r="D38" s="5" t="s">
        <v>68</v>
      </c>
      <c r="E38" s="5" t="s">
        <v>82</v>
      </c>
      <c r="F38" s="5" t="s">
        <v>85</v>
      </c>
      <c r="G38" s="5" t="s">
        <v>89</v>
      </c>
      <c r="H38" s="5" t="s">
        <v>92</v>
      </c>
      <c r="I38" s="5" t="s">
        <v>93</v>
      </c>
      <c r="J38" s="99" t="s">
        <v>140</v>
      </c>
      <c r="K38" s="4" t="s">
        <v>94</v>
      </c>
    </row>
    <row r="39" spans="1:14" s="23" customFormat="1" x14ac:dyDescent="0.2">
      <c r="A39" s="23" t="s">
        <v>61</v>
      </c>
      <c r="B39" s="42" t="s">
        <v>1</v>
      </c>
      <c r="C39" s="41">
        <f t="shared" ref="C39:J39" si="6">C15/C32</f>
        <v>6.0476190476190474</v>
      </c>
      <c r="D39" s="41">
        <f t="shared" si="6"/>
        <v>6.020833333333333</v>
      </c>
      <c r="E39" s="41">
        <f t="shared" si="6"/>
        <v>10.025</v>
      </c>
      <c r="F39" s="12">
        <f t="shared" si="6"/>
        <v>7.3880597014925371</v>
      </c>
      <c r="G39" s="12">
        <f t="shared" si="6"/>
        <v>6.191011235955056</v>
      </c>
      <c r="H39" s="12">
        <f t="shared" si="6"/>
        <v>6.4891304347826084</v>
      </c>
      <c r="I39" s="12">
        <f t="shared" si="6"/>
        <v>5.2366412213740459</v>
      </c>
      <c r="J39" s="12">
        <f t="shared" si="6"/>
        <v>5.2255639097744364</v>
      </c>
      <c r="K39" s="12">
        <f t="shared" ref="K39:K40" si="7">AVERAGE(F39:J39)</f>
        <v>6.1060813006757373</v>
      </c>
    </row>
    <row r="40" spans="1:14" s="23" customFormat="1" x14ac:dyDescent="0.2">
      <c r="A40" s="23" t="s">
        <v>61</v>
      </c>
      <c r="B40" s="42" t="s">
        <v>11</v>
      </c>
      <c r="C40" s="41">
        <f t="shared" ref="C40:J40" si="8">C24/C33</f>
        <v>4.5</v>
      </c>
      <c r="D40" s="41">
        <f t="shared" si="8"/>
        <v>5.333333333333333</v>
      </c>
      <c r="E40" s="41">
        <f t="shared" si="8"/>
        <v>2.375</v>
      </c>
      <c r="F40" s="41">
        <f t="shared" si="8"/>
        <v>5</v>
      </c>
      <c r="G40" s="41">
        <f t="shared" si="8"/>
        <v>3.1428571428571428</v>
      </c>
      <c r="H40" s="41">
        <f t="shared" si="8"/>
        <v>3</v>
      </c>
      <c r="I40" s="41">
        <f t="shared" si="8"/>
        <v>4.375</v>
      </c>
      <c r="J40" s="41">
        <f t="shared" si="8"/>
        <v>2.9166666666666665</v>
      </c>
      <c r="K40" s="12">
        <f t="shared" si="7"/>
        <v>3.6869047619047621</v>
      </c>
    </row>
    <row r="41" spans="1:14" s="23" customFormat="1" x14ac:dyDescent="0.2">
      <c r="A41" s="23" t="s">
        <v>61</v>
      </c>
      <c r="B41" s="8"/>
      <c r="C41" s="8"/>
      <c r="D41" s="8"/>
      <c r="E41" s="8"/>
      <c r="F41" s="10"/>
      <c r="G41" s="10"/>
      <c r="H41" s="10"/>
      <c r="I41" s="10"/>
      <c r="J41" s="10"/>
      <c r="K41" s="10"/>
    </row>
    <row r="42" spans="1:14" s="23" customFormat="1" x14ac:dyDescent="0.2">
      <c r="A42" s="23" t="s">
        <v>61</v>
      </c>
      <c r="F42"/>
      <c r="G42"/>
      <c r="H42"/>
      <c r="I42"/>
      <c r="J42" s="111"/>
      <c r="K42"/>
    </row>
    <row r="43" spans="1:14" s="23" customFormat="1" x14ac:dyDescent="0.2">
      <c r="A43" s="23" t="s">
        <v>61</v>
      </c>
      <c r="B43" s="25" t="s">
        <v>7</v>
      </c>
      <c r="F43"/>
      <c r="G43"/>
      <c r="H43"/>
      <c r="I43"/>
      <c r="J43" s="111"/>
      <c r="K43"/>
    </row>
    <row r="44" spans="1:14" s="23" customFormat="1" x14ac:dyDescent="0.2">
      <c r="A44" s="23" t="s">
        <v>61</v>
      </c>
      <c r="F44"/>
      <c r="G44"/>
      <c r="H44"/>
      <c r="I44"/>
      <c r="J44" s="111"/>
      <c r="K44"/>
    </row>
    <row r="45" spans="1:14" s="23" customFormat="1" x14ac:dyDescent="0.2">
      <c r="A45" s="23" t="s">
        <v>61</v>
      </c>
      <c r="B45" s="26"/>
      <c r="C45" s="5" t="s">
        <v>67</v>
      </c>
      <c r="D45" s="5" t="s">
        <v>68</v>
      </c>
      <c r="E45" s="5" t="s">
        <v>82</v>
      </c>
      <c r="F45" s="5" t="s">
        <v>85</v>
      </c>
      <c r="G45" s="5" t="s">
        <v>89</v>
      </c>
      <c r="H45" s="5" t="s">
        <v>92</v>
      </c>
      <c r="I45" s="5" t="s">
        <v>93</v>
      </c>
      <c r="J45" s="99" t="s">
        <v>140</v>
      </c>
      <c r="K45" s="4" t="s">
        <v>94</v>
      </c>
    </row>
    <row r="46" spans="1:14" s="23" customFormat="1" x14ac:dyDescent="0.2">
      <c r="A46" s="23" t="s">
        <v>61</v>
      </c>
      <c r="B46" s="11" t="s">
        <v>20</v>
      </c>
      <c r="C46" s="72">
        <v>3633</v>
      </c>
      <c r="D46" s="72">
        <v>3867</v>
      </c>
      <c r="E46" s="72">
        <v>6237</v>
      </c>
      <c r="F46" s="73">
        <v>8896</v>
      </c>
      <c r="G46" s="73">
        <v>10041</v>
      </c>
      <c r="H46" s="73">
        <v>11019</v>
      </c>
      <c r="I46" s="73">
        <v>12295</v>
      </c>
      <c r="J46" s="102">
        <v>13588</v>
      </c>
      <c r="K46" s="124">
        <f t="shared" ref="K46:K48" si="9">AVERAGE(F46:J46)</f>
        <v>11167.8</v>
      </c>
      <c r="N46"/>
    </row>
    <row r="47" spans="1:14" s="23" customFormat="1" x14ac:dyDescent="0.2">
      <c r="A47" s="23" t="s">
        <v>61</v>
      </c>
      <c r="B47" s="11" t="s">
        <v>11</v>
      </c>
      <c r="C47" s="72">
        <v>214</v>
      </c>
      <c r="D47" s="72">
        <v>230</v>
      </c>
      <c r="E47" s="72">
        <v>263</v>
      </c>
      <c r="F47" s="73">
        <v>210</v>
      </c>
      <c r="G47" s="73">
        <v>301</v>
      </c>
      <c r="H47" s="73">
        <v>441</v>
      </c>
      <c r="I47" s="73">
        <v>550</v>
      </c>
      <c r="J47" s="102">
        <v>433</v>
      </c>
      <c r="K47" s="124">
        <f t="shared" si="9"/>
        <v>387</v>
      </c>
      <c r="N47"/>
    </row>
    <row r="48" spans="1:14" s="23" customFormat="1" x14ac:dyDescent="0.2">
      <c r="A48" s="23" t="s">
        <v>61</v>
      </c>
      <c r="B48" s="11" t="s">
        <v>5</v>
      </c>
      <c r="C48" s="72">
        <v>3847</v>
      </c>
      <c r="D48" s="72">
        <v>4097</v>
      </c>
      <c r="E48" s="72">
        <v>6500</v>
      </c>
      <c r="F48" s="73">
        <f>SUM(F46:F47)</f>
        <v>9106</v>
      </c>
      <c r="G48" s="73">
        <v>10342</v>
      </c>
      <c r="H48" s="73">
        <v>11460</v>
      </c>
      <c r="I48" s="73">
        <v>12845</v>
      </c>
      <c r="J48" s="102">
        <v>14021</v>
      </c>
      <c r="K48" s="124">
        <f t="shared" si="9"/>
        <v>11554.8</v>
      </c>
      <c r="N48"/>
    </row>
    <row r="49" spans="1:24" s="23" customFormat="1" x14ac:dyDescent="0.2">
      <c r="A49" s="23" t="s">
        <v>61</v>
      </c>
      <c r="F49"/>
      <c r="G49"/>
      <c r="H49"/>
      <c r="I49"/>
      <c r="J49" s="111"/>
      <c r="K49"/>
      <c r="N49"/>
    </row>
    <row r="50" spans="1:24" s="23" customFormat="1" x14ac:dyDescent="0.2">
      <c r="A50" s="23" t="s">
        <v>61</v>
      </c>
      <c r="F50"/>
      <c r="G50"/>
      <c r="H50"/>
      <c r="I50"/>
      <c r="J50" s="111"/>
      <c r="K50"/>
    </row>
    <row r="51" spans="1:24" s="23" customFormat="1" x14ac:dyDescent="0.2">
      <c r="A51" s="23" t="s">
        <v>61</v>
      </c>
      <c r="B51" s="25" t="s">
        <v>8</v>
      </c>
      <c r="F51"/>
      <c r="G51"/>
      <c r="H51"/>
      <c r="I51"/>
      <c r="J51" s="111"/>
      <c r="K51"/>
    </row>
    <row r="52" spans="1:24" s="23" customFormat="1" x14ac:dyDescent="0.2">
      <c r="A52" s="23" t="s">
        <v>61</v>
      </c>
      <c r="F52"/>
      <c r="G52"/>
      <c r="H52"/>
      <c r="I52"/>
      <c r="J52" s="111"/>
      <c r="K52"/>
    </row>
    <row r="53" spans="1:24" s="23" customFormat="1" x14ac:dyDescent="0.2">
      <c r="A53" s="23" t="s">
        <v>61</v>
      </c>
      <c r="B53" s="26"/>
      <c r="C53" s="5" t="s">
        <v>67</v>
      </c>
      <c r="D53" s="5" t="s">
        <v>68</v>
      </c>
      <c r="E53" s="5" t="s">
        <v>82</v>
      </c>
      <c r="F53" s="5" t="s">
        <v>85</v>
      </c>
      <c r="G53" s="5" t="s">
        <v>89</v>
      </c>
      <c r="H53" s="5" t="s">
        <v>92</v>
      </c>
      <c r="I53" s="5" t="s">
        <v>93</v>
      </c>
      <c r="J53" s="99" t="s">
        <v>140</v>
      </c>
      <c r="K53" s="4" t="s">
        <v>94</v>
      </c>
    </row>
    <row r="54" spans="1:24" s="23" customFormat="1" x14ac:dyDescent="0.2">
      <c r="A54" s="23" t="s">
        <v>61</v>
      </c>
      <c r="B54" s="11" t="s">
        <v>9</v>
      </c>
      <c r="C54" s="11">
        <v>37</v>
      </c>
      <c r="D54" s="11">
        <v>44</v>
      </c>
      <c r="E54" s="11">
        <v>57</v>
      </c>
      <c r="F54" s="6">
        <v>60</v>
      </c>
      <c r="G54" s="6">
        <v>58</v>
      </c>
      <c r="H54" s="6">
        <v>59</v>
      </c>
      <c r="I54" s="6">
        <v>50</v>
      </c>
      <c r="J54" s="6">
        <v>55</v>
      </c>
      <c r="K54" s="12">
        <f t="shared" ref="K54:K56" si="10">AVERAGE(F54:J54)</f>
        <v>56.4</v>
      </c>
    </row>
    <row r="55" spans="1:24" s="23" customFormat="1" x14ac:dyDescent="0.2">
      <c r="A55" s="23" t="s">
        <v>61</v>
      </c>
      <c r="B55" s="11" t="s">
        <v>10</v>
      </c>
      <c r="C55" s="11">
        <v>21</v>
      </c>
      <c r="D55" s="11">
        <v>20</v>
      </c>
      <c r="E55" s="11">
        <v>28</v>
      </c>
      <c r="F55" s="6">
        <v>32</v>
      </c>
      <c r="G55" s="6">
        <v>33</v>
      </c>
      <c r="H55" s="6">
        <v>37</v>
      </c>
      <c r="I55" s="6">
        <v>38</v>
      </c>
      <c r="J55" s="6">
        <v>39</v>
      </c>
      <c r="K55" s="12">
        <f t="shared" si="10"/>
        <v>35.799999999999997</v>
      </c>
    </row>
    <row r="56" spans="1:24" s="23" customFormat="1" x14ac:dyDescent="0.2">
      <c r="A56" s="23" t="s">
        <v>61</v>
      </c>
      <c r="B56" s="11" t="s">
        <v>11</v>
      </c>
      <c r="C56" s="43">
        <v>8</v>
      </c>
      <c r="D56" s="43">
        <v>10</v>
      </c>
      <c r="E56" s="43">
        <v>10</v>
      </c>
      <c r="F56" s="27">
        <v>11</v>
      </c>
      <c r="G56" s="27">
        <v>10</v>
      </c>
      <c r="H56" s="27">
        <v>17</v>
      </c>
      <c r="I56" s="27">
        <v>14</v>
      </c>
      <c r="J56" s="27">
        <v>12</v>
      </c>
      <c r="K56" s="12">
        <f t="shared" si="10"/>
        <v>12.8</v>
      </c>
    </row>
    <row r="57" spans="1:24" s="23" customFormat="1" x14ac:dyDescent="0.2">
      <c r="A57" s="23" t="s">
        <v>61</v>
      </c>
      <c r="B57" s="16" t="s">
        <v>22</v>
      </c>
      <c r="F57"/>
      <c r="G57"/>
      <c r="H57"/>
      <c r="I57"/>
      <c r="J57" s="111"/>
      <c r="K57"/>
    </row>
    <row r="58" spans="1:24" s="23" customFormat="1" x14ac:dyDescent="0.2">
      <c r="A58" s="23" t="s">
        <v>61</v>
      </c>
      <c r="F58"/>
      <c r="G58"/>
      <c r="H58"/>
      <c r="I58"/>
      <c r="J58" s="111"/>
      <c r="K58"/>
    </row>
    <row r="59" spans="1:24" s="23" customFormat="1" x14ac:dyDescent="0.2">
      <c r="A59" s="23" t="s">
        <v>61</v>
      </c>
      <c r="F59"/>
      <c r="G59"/>
      <c r="H59"/>
      <c r="I59"/>
      <c r="J59" s="111"/>
      <c r="K59"/>
    </row>
    <row r="60" spans="1:24" s="23" customFormat="1" x14ac:dyDescent="0.2">
      <c r="A60" s="23" t="s">
        <v>61</v>
      </c>
      <c r="B60" s="25" t="s">
        <v>24</v>
      </c>
      <c r="D60" s="79" t="s">
        <v>90</v>
      </c>
      <c r="F60"/>
      <c r="G60"/>
      <c r="H60"/>
      <c r="I60"/>
      <c r="J60" s="111"/>
      <c r="K60"/>
      <c r="N60" s="128" t="s">
        <v>101</v>
      </c>
      <c r="O60" s="128"/>
      <c r="P60" s="128"/>
      <c r="Q60" s="128"/>
      <c r="R60" s="128"/>
      <c r="S60" s="128"/>
      <c r="T60" s="128"/>
      <c r="U60" s="128"/>
      <c r="V60" s="128"/>
      <c r="W60" s="128"/>
      <c r="X60" s="128"/>
    </row>
    <row r="61" spans="1:24" s="23" customFormat="1" x14ac:dyDescent="0.2">
      <c r="A61" s="23" t="s">
        <v>61</v>
      </c>
      <c r="B61" s="105" t="s">
        <v>100</v>
      </c>
      <c r="F61"/>
      <c r="G61"/>
      <c r="H61"/>
      <c r="I61"/>
      <c r="J61" s="111"/>
      <c r="K61"/>
      <c r="N61" s="128"/>
      <c r="O61" s="128"/>
      <c r="P61" s="128"/>
      <c r="Q61" s="128"/>
      <c r="R61" s="128"/>
      <c r="S61" s="128"/>
      <c r="T61" s="128"/>
      <c r="U61" s="128"/>
      <c r="V61" s="128"/>
      <c r="W61" s="128"/>
      <c r="X61" s="128"/>
    </row>
    <row r="62" spans="1:24" s="23" customFormat="1" x14ac:dyDescent="0.2">
      <c r="A62" s="23" t="s">
        <v>61</v>
      </c>
      <c r="B62" s="26"/>
      <c r="C62" s="5" t="s">
        <v>67</v>
      </c>
      <c r="D62" s="5" t="s">
        <v>68</v>
      </c>
      <c r="E62" s="5" t="s">
        <v>82</v>
      </c>
      <c r="F62" s="5" t="s">
        <v>85</v>
      </c>
      <c r="G62" s="5" t="s">
        <v>89</v>
      </c>
      <c r="H62" s="5" t="s">
        <v>92</v>
      </c>
      <c r="I62" s="5" t="s">
        <v>93</v>
      </c>
      <c r="J62" s="99" t="s">
        <v>140</v>
      </c>
      <c r="K62" s="4" t="s">
        <v>94</v>
      </c>
    </row>
    <row r="63" spans="1:24" s="23" customFormat="1" x14ac:dyDescent="0.2">
      <c r="A63" s="23" t="s">
        <v>61</v>
      </c>
      <c r="B63" s="11" t="s">
        <v>3</v>
      </c>
      <c r="C63" s="29">
        <v>6</v>
      </c>
      <c r="D63" s="29">
        <v>5</v>
      </c>
      <c r="E63" s="29">
        <v>7</v>
      </c>
      <c r="F63" s="17">
        <v>9</v>
      </c>
      <c r="G63" s="17">
        <v>11</v>
      </c>
      <c r="H63" s="17">
        <v>13</v>
      </c>
      <c r="I63" s="17">
        <v>15</v>
      </c>
      <c r="J63" s="17">
        <v>19</v>
      </c>
      <c r="K63" s="12">
        <f t="shared" ref="K63:K66" si="11">AVERAGE(F63:J63)</f>
        <v>13.4</v>
      </c>
      <c r="N63" s="132" t="s">
        <v>139</v>
      </c>
      <c r="O63" s="132"/>
      <c r="P63" s="132"/>
      <c r="Q63" s="132"/>
      <c r="R63" s="132"/>
      <c r="S63" s="132"/>
      <c r="T63" s="132"/>
      <c r="U63" s="132"/>
      <c r="V63" s="132"/>
      <c r="W63" s="132"/>
      <c r="X63" s="132"/>
    </row>
    <row r="64" spans="1:24" s="23" customFormat="1" x14ac:dyDescent="0.2">
      <c r="A64" s="23" t="s">
        <v>61</v>
      </c>
      <c r="B64" s="11" t="s">
        <v>4</v>
      </c>
      <c r="C64" s="29"/>
      <c r="D64" s="29">
        <v>1</v>
      </c>
      <c r="E64" s="29">
        <v>5</v>
      </c>
      <c r="F64" s="17">
        <v>3</v>
      </c>
      <c r="G64" s="17">
        <v>5</v>
      </c>
      <c r="H64" s="17">
        <v>1</v>
      </c>
      <c r="I64" s="17">
        <v>5</v>
      </c>
      <c r="J64" s="17">
        <v>5</v>
      </c>
      <c r="K64" s="12">
        <f t="shared" si="11"/>
        <v>3.8</v>
      </c>
      <c r="N64" s="132"/>
      <c r="O64" s="132"/>
      <c r="P64" s="132"/>
      <c r="Q64" s="132"/>
      <c r="R64" s="132"/>
      <c r="S64" s="132"/>
      <c r="T64" s="132"/>
      <c r="U64" s="132"/>
      <c r="V64" s="132"/>
      <c r="W64" s="132"/>
      <c r="X64" s="132"/>
    </row>
    <row r="65" spans="1:24" s="23" customFormat="1" x14ac:dyDescent="0.2">
      <c r="A65" s="23" t="s">
        <v>61</v>
      </c>
      <c r="B65" s="11" t="s">
        <v>5</v>
      </c>
      <c r="C65" s="11">
        <f>SUM(C63:C64)</f>
        <v>6</v>
      </c>
      <c r="D65" s="11">
        <f>SUM(D63:D64)</f>
        <v>6</v>
      </c>
      <c r="E65" s="11">
        <f>SUM(E63:E64)</f>
        <v>12</v>
      </c>
      <c r="F65" s="11">
        <f>SUM(F63:F64)</f>
        <v>12</v>
      </c>
      <c r="G65" s="11">
        <f>SUM(G63:G64)</f>
        <v>16</v>
      </c>
      <c r="H65" s="11">
        <v>14</v>
      </c>
      <c r="I65" s="11">
        <v>20</v>
      </c>
      <c r="J65" s="11">
        <v>0</v>
      </c>
      <c r="K65" s="12">
        <f t="shared" si="11"/>
        <v>12.4</v>
      </c>
      <c r="N65" s="132"/>
      <c r="O65" s="132"/>
      <c r="P65" s="132"/>
      <c r="Q65" s="132"/>
      <c r="R65" s="132"/>
      <c r="S65" s="132"/>
      <c r="T65" s="132"/>
      <c r="U65" s="132"/>
      <c r="V65" s="132"/>
      <c r="W65" s="132"/>
      <c r="X65" s="132"/>
    </row>
    <row r="66" spans="1:24" s="23" customFormat="1" x14ac:dyDescent="0.2">
      <c r="A66" s="23" t="s">
        <v>61</v>
      </c>
      <c r="B66" s="11" t="s">
        <v>23</v>
      </c>
      <c r="C66" s="41">
        <f t="shared" ref="C66:I66" si="12">C63+C64/3</f>
        <v>6</v>
      </c>
      <c r="D66" s="41">
        <f t="shared" si="12"/>
        <v>5.333333333333333</v>
      </c>
      <c r="E66" s="41">
        <f t="shared" si="12"/>
        <v>8.6666666666666661</v>
      </c>
      <c r="F66" s="41">
        <f t="shared" si="12"/>
        <v>10</v>
      </c>
      <c r="G66" s="41">
        <f t="shared" si="12"/>
        <v>12.666666666666666</v>
      </c>
      <c r="H66" s="41">
        <f t="shared" si="12"/>
        <v>13.333333333333334</v>
      </c>
      <c r="I66" s="41">
        <f t="shared" si="12"/>
        <v>16.666666666666668</v>
      </c>
      <c r="J66" s="41">
        <f t="shared" ref="J66" si="13">J63+J64/3</f>
        <v>20.666666666666668</v>
      </c>
      <c r="K66" s="12">
        <f t="shared" si="11"/>
        <v>14.666666666666668</v>
      </c>
      <c r="N66" s="132"/>
      <c r="O66" s="132"/>
      <c r="P66" s="132"/>
      <c r="Q66" s="132"/>
      <c r="R66" s="132"/>
      <c r="S66" s="132"/>
      <c r="T66" s="132"/>
      <c r="U66" s="132"/>
      <c r="V66" s="132"/>
      <c r="W66" s="132"/>
      <c r="X66" s="132"/>
    </row>
    <row r="67" spans="1:24" s="23" customFormat="1" x14ac:dyDescent="0.2">
      <c r="A67" s="23" t="s">
        <v>61</v>
      </c>
      <c r="B67" s="8" t="s">
        <v>26</v>
      </c>
      <c r="F67"/>
      <c r="G67"/>
      <c r="H67"/>
      <c r="I67"/>
      <c r="J67" s="111"/>
      <c r="K67"/>
    </row>
    <row r="68" spans="1:24" s="23" customFormat="1" x14ac:dyDescent="0.2">
      <c r="A68" s="23" t="s">
        <v>61</v>
      </c>
      <c r="F68"/>
      <c r="G68"/>
      <c r="H68"/>
      <c r="I68"/>
      <c r="J68" s="111"/>
      <c r="K68"/>
    </row>
    <row r="69" spans="1:24" s="23" customFormat="1" x14ac:dyDescent="0.2">
      <c r="A69" s="23" t="s">
        <v>61</v>
      </c>
      <c r="F69"/>
      <c r="G69"/>
      <c r="H69"/>
      <c r="I69"/>
      <c r="J69" s="111"/>
      <c r="K69"/>
    </row>
    <row r="70" spans="1:24" s="23" customFormat="1" x14ac:dyDescent="0.2">
      <c r="A70" s="23" t="s">
        <v>61</v>
      </c>
      <c r="B70" s="25" t="s">
        <v>27</v>
      </c>
      <c r="F70"/>
      <c r="G70"/>
      <c r="H70"/>
      <c r="I70"/>
      <c r="J70" s="111"/>
      <c r="K70"/>
    </row>
    <row r="71" spans="1:24" s="23" customFormat="1" x14ac:dyDescent="0.2">
      <c r="A71" s="23" t="s">
        <v>61</v>
      </c>
      <c r="B71" s="25"/>
      <c r="F71"/>
      <c r="G71"/>
      <c r="H71"/>
      <c r="I71"/>
      <c r="J71" s="111"/>
      <c r="K71"/>
    </row>
    <row r="72" spans="1:24" s="23" customFormat="1" x14ac:dyDescent="0.2">
      <c r="A72" s="23" t="s">
        <v>61</v>
      </c>
      <c r="C72" s="5" t="s">
        <v>67</v>
      </c>
      <c r="D72" s="5" t="s">
        <v>68</v>
      </c>
      <c r="E72" s="5" t="s">
        <v>82</v>
      </c>
      <c r="F72" s="5" t="s">
        <v>85</v>
      </c>
      <c r="G72" s="5" t="s">
        <v>89</v>
      </c>
      <c r="H72" s="5" t="s">
        <v>92</v>
      </c>
      <c r="I72" s="5" t="s">
        <v>93</v>
      </c>
      <c r="J72" s="99" t="s">
        <v>140</v>
      </c>
      <c r="K72" s="4" t="s">
        <v>94</v>
      </c>
    </row>
    <row r="73" spans="1:24" s="23" customFormat="1" x14ac:dyDescent="0.2">
      <c r="A73" s="23" t="s">
        <v>61</v>
      </c>
      <c r="B73" s="11" t="s">
        <v>6</v>
      </c>
      <c r="C73" s="41">
        <f>(C16+C25)/C66</f>
        <v>33.888888888888886</v>
      </c>
      <c r="D73" s="41">
        <f>(D16+D25)/D66</f>
        <v>44.687500000000007</v>
      </c>
      <c r="E73" s="41">
        <f>(E16+E25)/E66</f>
        <v>35.000000000000007</v>
      </c>
      <c r="F73" s="12">
        <f>(F16+F25)/F66</f>
        <v>37.566666666666663</v>
      </c>
      <c r="G73" s="12">
        <f t="shared" ref="G73:J73" si="14">(G16+G25)/G66</f>
        <v>38.078947368421055</v>
      </c>
      <c r="H73" s="12">
        <f t="shared" si="14"/>
        <v>40.274999999999999</v>
      </c>
      <c r="I73" s="12">
        <f t="shared" si="14"/>
        <v>36.26</v>
      </c>
      <c r="J73" s="12">
        <f t="shared" si="14"/>
        <v>29.967741935483872</v>
      </c>
      <c r="K73" s="12">
        <f t="shared" ref="K73" si="15">AVERAGE(F73:J73)</f>
        <v>36.429671194114313</v>
      </c>
    </row>
    <row r="74" spans="1:24" s="23" customFormat="1" x14ac:dyDescent="0.2">
      <c r="A74" s="23" t="s">
        <v>61</v>
      </c>
      <c r="C74" s="8"/>
      <c r="D74" s="8"/>
      <c r="E74" s="8"/>
      <c r="F74" s="10"/>
      <c r="G74" s="10"/>
      <c r="H74" s="10"/>
      <c r="I74" s="10"/>
      <c r="J74" s="10"/>
      <c r="K74" s="10"/>
    </row>
    <row r="75" spans="1:24" s="23" customFormat="1" x14ac:dyDescent="0.2">
      <c r="A75" s="23" t="s">
        <v>61</v>
      </c>
      <c r="F75"/>
      <c r="G75"/>
      <c r="H75"/>
      <c r="I75"/>
      <c r="J75" s="111"/>
      <c r="K75"/>
    </row>
    <row r="76" spans="1:24" s="23" customFormat="1" x14ac:dyDescent="0.2">
      <c r="A76" s="23" t="s">
        <v>61</v>
      </c>
      <c r="B76" s="25" t="s">
        <v>14</v>
      </c>
      <c r="F76"/>
      <c r="G76"/>
      <c r="H76"/>
      <c r="I76"/>
      <c r="J76" s="111"/>
      <c r="K76"/>
    </row>
    <row r="77" spans="1:24" s="23" customFormat="1" x14ac:dyDescent="0.2">
      <c r="A77" s="23" t="s">
        <v>61</v>
      </c>
      <c r="B77" s="25"/>
      <c r="F77"/>
      <c r="G77"/>
      <c r="H77"/>
      <c r="I77"/>
      <c r="J77" s="111"/>
      <c r="K77"/>
    </row>
    <row r="78" spans="1:24" s="23" customFormat="1" x14ac:dyDescent="0.2">
      <c r="A78" s="23" t="s">
        <v>61</v>
      </c>
      <c r="C78" s="5" t="s">
        <v>67</v>
      </c>
      <c r="D78" s="5" t="s">
        <v>68</v>
      </c>
      <c r="E78" s="5" t="s">
        <v>82</v>
      </c>
      <c r="F78" s="5" t="s">
        <v>85</v>
      </c>
      <c r="G78" s="5" t="s">
        <v>85</v>
      </c>
      <c r="H78" s="5" t="s">
        <v>92</v>
      </c>
      <c r="I78" s="5" t="s">
        <v>93</v>
      </c>
      <c r="J78" s="99" t="s">
        <v>140</v>
      </c>
      <c r="K78" s="4" t="s">
        <v>94</v>
      </c>
    </row>
    <row r="79" spans="1:24" s="23" customFormat="1" x14ac:dyDescent="0.2">
      <c r="A79" s="23" t="s">
        <v>61</v>
      </c>
      <c r="B79" s="11" t="s">
        <v>12</v>
      </c>
      <c r="C79" s="41">
        <f t="shared" ref="C79:I79" si="16">C48/C66</f>
        <v>641.16666666666663</v>
      </c>
      <c r="D79" s="41">
        <f t="shared" si="16"/>
        <v>768.1875</v>
      </c>
      <c r="E79" s="41">
        <f t="shared" si="16"/>
        <v>750</v>
      </c>
      <c r="F79" s="12">
        <f t="shared" si="16"/>
        <v>910.6</v>
      </c>
      <c r="G79" s="12">
        <f t="shared" si="16"/>
        <v>816.47368421052636</v>
      </c>
      <c r="H79" s="12">
        <f t="shared" si="16"/>
        <v>859.5</v>
      </c>
      <c r="I79" s="12">
        <f t="shared" si="16"/>
        <v>770.69999999999993</v>
      </c>
      <c r="J79" s="12">
        <f t="shared" ref="J79" si="17">J48/J66</f>
        <v>678.43548387096769</v>
      </c>
      <c r="K79" s="12">
        <f t="shared" ref="K79" si="18">AVERAGE(F79:J79)</f>
        <v>807.14183361629875</v>
      </c>
    </row>
    <row r="80" spans="1:24" s="23" customFormat="1" x14ac:dyDescent="0.2">
      <c r="A80" s="23" t="s">
        <v>61</v>
      </c>
      <c r="C80" s="8"/>
      <c r="D80" s="8"/>
      <c r="E80" s="8"/>
      <c r="F80" s="10"/>
      <c r="G80" s="10"/>
      <c r="H80" s="5"/>
      <c r="I80" s="5"/>
      <c r="J80" s="99"/>
      <c r="K80" s="10"/>
    </row>
    <row r="81" spans="1:11" s="23" customFormat="1" x14ac:dyDescent="0.2">
      <c r="A81" s="23" t="s">
        <v>61</v>
      </c>
      <c r="F81"/>
      <c r="G81"/>
      <c r="H81" s="5"/>
      <c r="I81" s="5"/>
      <c r="J81" s="99"/>
      <c r="K81"/>
    </row>
  </sheetData>
  <mergeCells count="7">
    <mergeCell ref="N63:X66"/>
    <mergeCell ref="N17:X20"/>
    <mergeCell ref="B7:K7"/>
    <mergeCell ref="N9:X10"/>
    <mergeCell ref="N12:X15"/>
    <mergeCell ref="N60:X61"/>
    <mergeCell ref="N29:X31"/>
  </mergeCells>
  <pageMargins left="0.8" right="0.25" top="0.5" bottom="0.5"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L52" sqref="L52"/>
    </sheetView>
  </sheetViews>
  <sheetFormatPr defaultRowHeight="12.75" x14ac:dyDescent="0.2"/>
  <cols>
    <col min="1" max="1" width="11.5703125" hidden="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s="19" t="s">
        <v>72</v>
      </c>
      <c r="B1" s="15" t="s">
        <v>0</v>
      </c>
      <c r="C1" s="15"/>
      <c r="D1" s="15"/>
      <c r="E1" s="15"/>
      <c r="F1" s="20"/>
      <c r="G1" s="20"/>
      <c r="H1" s="20"/>
      <c r="I1" s="20"/>
      <c r="J1" s="20"/>
      <c r="K1" s="20"/>
    </row>
    <row r="2" spans="1:24" x14ac:dyDescent="0.2">
      <c r="A2" s="19" t="s">
        <v>72</v>
      </c>
      <c r="B2" s="15" t="s">
        <v>91</v>
      </c>
      <c r="C2" s="15"/>
      <c r="D2" s="15"/>
      <c r="E2" s="15"/>
      <c r="F2" s="20"/>
      <c r="G2" s="20"/>
      <c r="H2" s="20"/>
      <c r="I2" s="20"/>
      <c r="J2" s="20"/>
      <c r="K2" s="20"/>
    </row>
    <row r="3" spans="1:24" x14ac:dyDescent="0.2">
      <c r="A3" s="19" t="s">
        <v>72</v>
      </c>
      <c r="K3" s="48"/>
    </row>
    <row r="4" spans="1:24" x14ac:dyDescent="0.2">
      <c r="A4" s="19" t="s">
        <v>72</v>
      </c>
      <c r="B4" s="113" t="s">
        <v>109</v>
      </c>
      <c r="C4" s="15"/>
      <c r="D4" s="15"/>
      <c r="E4" s="15"/>
      <c r="F4" s="15"/>
      <c r="G4" s="15"/>
      <c r="H4" s="15"/>
      <c r="I4" s="15"/>
      <c r="J4" s="113"/>
      <c r="K4" s="15"/>
    </row>
    <row r="5" spans="1:24" x14ac:dyDescent="0.2">
      <c r="A5" s="19" t="s">
        <v>72</v>
      </c>
      <c r="B5" s="1"/>
      <c r="C5" s="1"/>
      <c r="D5" s="1"/>
      <c r="E5" s="1"/>
      <c r="F5" s="1"/>
      <c r="H5" s="80"/>
      <c r="I5" s="88"/>
      <c r="J5" s="88"/>
      <c r="K5" s="87"/>
    </row>
    <row r="6" spans="1:24" ht="18" x14ac:dyDescent="0.25">
      <c r="A6" s="19" t="s">
        <v>72</v>
      </c>
      <c r="B6" s="9" t="s">
        <v>70</v>
      </c>
      <c r="C6" s="1"/>
      <c r="D6" s="75"/>
      <c r="F6" s="1"/>
      <c r="G6" s="1"/>
      <c r="H6" s="80"/>
      <c r="I6" s="88"/>
      <c r="J6" s="88"/>
      <c r="K6" s="39"/>
    </row>
    <row r="7" spans="1:24" ht="12.75" customHeight="1" x14ac:dyDescent="0.25">
      <c r="A7" s="19" t="s">
        <v>72</v>
      </c>
      <c r="B7" s="134"/>
      <c r="C7" s="134"/>
      <c r="D7" s="134"/>
      <c r="E7" s="134"/>
      <c r="F7" s="134"/>
      <c r="G7" s="50"/>
      <c r="H7" s="82"/>
      <c r="I7" s="90"/>
      <c r="J7" s="119"/>
      <c r="K7" s="1"/>
    </row>
    <row r="8" spans="1:24" x14ac:dyDescent="0.2">
      <c r="A8" s="19" t="s">
        <v>72</v>
      </c>
      <c r="B8" s="31"/>
      <c r="C8" s="31"/>
      <c r="D8" s="31"/>
    </row>
    <row r="9" spans="1:24" x14ac:dyDescent="0.2">
      <c r="A9" s="19" t="s">
        <v>72</v>
      </c>
      <c r="B9" s="2" t="s">
        <v>16</v>
      </c>
      <c r="N9" s="131" t="s">
        <v>102</v>
      </c>
      <c r="O9" s="131"/>
      <c r="P9" s="131"/>
      <c r="Q9" s="131"/>
      <c r="R9" s="131"/>
      <c r="S9" s="131"/>
      <c r="T9" s="131"/>
      <c r="U9" s="131"/>
      <c r="V9" s="131"/>
      <c r="W9" s="131"/>
      <c r="X9" s="131"/>
    </row>
    <row r="10" spans="1:24" x14ac:dyDescent="0.2">
      <c r="A10" s="19" t="s">
        <v>72</v>
      </c>
      <c r="N10" s="131"/>
      <c r="O10" s="131"/>
      <c r="P10" s="131"/>
      <c r="Q10" s="131"/>
      <c r="R10" s="131"/>
      <c r="S10" s="131"/>
      <c r="T10" s="131"/>
      <c r="U10" s="131"/>
      <c r="V10" s="131"/>
      <c r="W10" s="131"/>
      <c r="X10" s="131"/>
    </row>
    <row r="11" spans="1:24" x14ac:dyDescent="0.2">
      <c r="A11" s="19" t="s">
        <v>72</v>
      </c>
      <c r="B11" s="3" t="s">
        <v>20</v>
      </c>
      <c r="C11" s="5" t="s">
        <v>67</v>
      </c>
      <c r="D11" s="5" t="s">
        <v>68</v>
      </c>
      <c r="E11" s="5" t="s">
        <v>82</v>
      </c>
      <c r="F11" s="5" t="s">
        <v>85</v>
      </c>
      <c r="G11" s="5" t="s">
        <v>89</v>
      </c>
      <c r="H11" s="5" t="s">
        <v>92</v>
      </c>
      <c r="I11" s="5" t="s">
        <v>93</v>
      </c>
      <c r="J11" s="99" t="s">
        <v>140</v>
      </c>
      <c r="K11" s="4" t="s">
        <v>94</v>
      </c>
    </row>
    <row r="12" spans="1:24" x14ac:dyDescent="0.2">
      <c r="A12" s="19" t="s">
        <v>72</v>
      </c>
      <c r="B12" s="6" t="s">
        <v>2</v>
      </c>
      <c r="C12" s="6"/>
      <c r="D12" s="6"/>
      <c r="E12" s="6"/>
      <c r="F12" s="6"/>
      <c r="G12" s="6"/>
      <c r="H12" s="6"/>
      <c r="I12" s="6"/>
      <c r="J12" s="6"/>
      <c r="K12" s="6"/>
      <c r="N12" s="132" t="s">
        <v>114</v>
      </c>
      <c r="O12" s="132"/>
      <c r="P12" s="132"/>
      <c r="Q12" s="132"/>
      <c r="R12" s="132"/>
      <c r="S12" s="132"/>
      <c r="T12" s="132"/>
      <c r="U12" s="132"/>
      <c r="V12" s="132"/>
      <c r="W12" s="132"/>
      <c r="X12" s="132"/>
    </row>
    <row r="13" spans="1:24" x14ac:dyDescent="0.2">
      <c r="A13" s="19" t="s">
        <v>72</v>
      </c>
      <c r="B13" s="6" t="s">
        <v>3</v>
      </c>
      <c r="C13" s="6">
        <v>196</v>
      </c>
      <c r="D13" s="6">
        <v>267</v>
      </c>
      <c r="E13" s="6">
        <v>273</v>
      </c>
      <c r="F13" s="6">
        <v>300</v>
      </c>
      <c r="G13" s="6">
        <v>479</v>
      </c>
      <c r="H13" s="6">
        <v>497</v>
      </c>
      <c r="I13" s="6">
        <v>534</v>
      </c>
      <c r="J13" s="6">
        <v>563</v>
      </c>
      <c r="K13" s="12">
        <f>AVERAGE(F13:J13)</f>
        <v>474.6</v>
      </c>
      <c r="N13" s="132"/>
      <c r="O13" s="132"/>
      <c r="P13" s="132"/>
      <c r="Q13" s="132"/>
      <c r="R13" s="132"/>
      <c r="S13" s="132"/>
      <c r="T13" s="132"/>
      <c r="U13" s="132"/>
      <c r="V13" s="132"/>
      <c r="W13" s="132"/>
      <c r="X13" s="132"/>
    </row>
    <row r="14" spans="1:24" x14ac:dyDescent="0.2">
      <c r="A14" s="19" t="s">
        <v>72</v>
      </c>
      <c r="B14" s="6" t="s">
        <v>4</v>
      </c>
      <c r="C14" s="6">
        <v>144</v>
      </c>
      <c r="D14" s="6">
        <v>145</v>
      </c>
      <c r="E14" s="6">
        <v>178</v>
      </c>
      <c r="F14" s="6">
        <v>190</v>
      </c>
      <c r="G14" s="6">
        <v>80</v>
      </c>
      <c r="H14" s="6">
        <v>111</v>
      </c>
      <c r="I14" s="6">
        <v>113</v>
      </c>
      <c r="J14" s="6">
        <v>129</v>
      </c>
      <c r="K14" s="12">
        <f t="shared" ref="K14:K16" si="0">AVERAGE(F14:J14)</f>
        <v>124.6</v>
      </c>
      <c r="N14" s="132"/>
      <c r="O14" s="132"/>
      <c r="P14" s="132"/>
      <c r="Q14" s="132"/>
      <c r="R14" s="132"/>
      <c r="S14" s="132"/>
      <c r="T14" s="132"/>
      <c r="U14" s="132"/>
      <c r="V14" s="132"/>
      <c r="W14" s="132"/>
      <c r="X14" s="132"/>
    </row>
    <row r="15" spans="1:24" x14ac:dyDescent="0.2">
      <c r="A15" s="19" t="s">
        <v>72</v>
      </c>
      <c r="B15" s="6" t="s">
        <v>5</v>
      </c>
      <c r="C15" s="6">
        <f>SUM(C13:C14)</f>
        <v>340</v>
      </c>
      <c r="D15" s="6">
        <f>SUM(D13:D14)</f>
        <v>412</v>
      </c>
      <c r="E15" s="6">
        <f>SUM(E13:E14)</f>
        <v>451</v>
      </c>
      <c r="F15" s="6">
        <f>SUM(F13:F14)</f>
        <v>490</v>
      </c>
      <c r="G15" s="6">
        <v>559</v>
      </c>
      <c r="H15" s="6">
        <v>608</v>
      </c>
      <c r="I15" s="6">
        <v>647</v>
      </c>
      <c r="J15" s="6">
        <v>692</v>
      </c>
      <c r="K15" s="12">
        <f t="shared" si="0"/>
        <v>599.20000000000005</v>
      </c>
      <c r="N15" s="132"/>
      <c r="O15" s="132"/>
      <c r="P15" s="132"/>
      <c r="Q15" s="132"/>
      <c r="R15" s="132"/>
      <c r="S15" s="132"/>
      <c r="T15" s="132"/>
      <c r="U15" s="132"/>
      <c r="V15" s="132"/>
      <c r="W15" s="132"/>
      <c r="X15" s="132"/>
    </row>
    <row r="16" spans="1:24" x14ac:dyDescent="0.2">
      <c r="A16" s="19" t="s">
        <v>72</v>
      </c>
      <c r="B16" s="11" t="s">
        <v>21</v>
      </c>
      <c r="C16" s="12">
        <f t="shared" ref="C16:I16" si="1">C13+C14/3</f>
        <v>244</v>
      </c>
      <c r="D16" s="12">
        <f t="shared" si="1"/>
        <v>315.33333333333331</v>
      </c>
      <c r="E16" s="12">
        <f t="shared" si="1"/>
        <v>332.33333333333331</v>
      </c>
      <c r="F16" s="12">
        <f t="shared" si="1"/>
        <v>363.33333333333331</v>
      </c>
      <c r="G16" s="12">
        <f t="shared" si="1"/>
        <v>505.66666666666669</v>
      </c>
      <c r="H16" s="12">
        <f t="shared" si="1"/>
        <v>534</v>
      </c>
      <c r="I16" s="12">
        <f t="shared" si="1"/>
        <v>571.66666666666663</v>
      </c>
      <c r="J16" s="12">
        <f t="shared" ref="J16" si="2">J13+J14/3</f>
        <v>606</v>
      </c>
      <c r="K16" s="12">
        <f t="shared" si="0"/>
        <v>516.13333333333333</v>
      </c>
    </row>
    <row r="17" spans="1:24" x14ac:dyDescent="0.2">
      <c r="A17" s="19" t="s">
        <v>72</v>
      </c>
      <c r="B17" s="8" t="s">
        <v>25</v>
      </c>
      <c r="N17" s="132" t="s">
        <v>138</v>
      </c>
      <c r="O17" s="132"/>
      <c r="P17" s="132"/>
      <c r="Q17" s="132"/>
      <c r="R17" s="132"/>
      <c r="S17" s="132"/>
      <c r="T17" s="132"/>
      <c r="U17" s="132"/>
      <c r="V17" s="132"/>
      <c r="W17" s="132"/>
      <c r="X17" s="132"/>
    </row>
    <row r="18" spans="1:24" x14ac:dyDescent="0.2">
      <c r="A18" s="19" t="s">
        <v>72</v>
      </c>
      <c r="N18" s="132"/>
      <c r="O18" s="132"/>
      <c r="P18" s="132"/>
      <c r="Q18" s="132"/>
      <c r="R18" s="132"/>
      <c r="S18" s="132"/>
      <c r="T18" s="132"/>
      <c r="U18" s="132"/>
      <c r="V18" s="132"/>
      <c r="W18" s="132"/>
      <c r="X18" s="132"/>
    </row>
    <row r="19" spans="1:24" x14ac:dyDescent="0.2">
      <c r="A19" s="19" t="s">
        <v>72</v>
      </c>
      <c r="N19" s="132"/>
      <c r="O19" s="132"/>
      <c r="P19" s="132"/>
      <c r="Q19" s="132"/>
      <c r="R19" s="132"/>
      <c r="S19" s="132"/>
      <c r="T19" s="132"/>
      <c r="U19" s="132"/>
      <c r="V19" s="132"/>
      <c r="W19" s="132"/>
      <c r="X19" s="132"/>
    </row>
    <row r="20" spans="1:24" x14ac:dyDescent="0.2">
      <c r="A20" s="19" t="s">
        <v>72</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s="19" t="s">
        <v>72</v>
      </c>
      <c r="B21" s="6" t="s">
        <v>2</v>
      </c>
      <c r="C21" s="6"/>
      <c r="D21" s="6"/>
      <c r="E21" s="6"/>
      <c r="F21" s="6"/>
      <c r="G21" s="6"/>
      <c r="H21" s="6"/>
      <c r="I21" s="6"/>
      <c r="J21" s="6"/>
      <c r="K21" s="12"/>
    </row>
    <row r="22" spans="1:24" x14ac:dyDescent="0.2">
      <c r="A22" s="19" t="s">
        <v>72</v>
      </c>
      <c r="B22" s="6" t="s">
        <v>3</v>
      </c>
      <c r="C22" s="6"/>
      <c r="D22" s="6"/>
      <c r="E22" s="6"/>
      <c r="F22" s="6"/>
      <c r="G22" s="6"/>
      <c r="H22" s="6"/>
      <c r="I22" s="6"/>
      <c r="J22" s="6"/>
      <c r="K22" s="12"/>
    </row>
    <row r="23" spans="1:24" x14ac:dyDescent="0.2">
      <c r="A23" s="19" t="s">
        <v>72</v>
      </c>
      <c r="B23" s="6" t="s">
        <v>4</v>
      </c>
      <c r="C23" s="6"/>
      <c r="D23" s="6"/>
      <c r="E23" s="6"/>
      <c r="F23" s="6"/>
      <c r="G23" s="6"/>
      <c r="H23" s="6"/>
      <c r="I23" s="6"/>
      <c r="J23" s="6"/>
      <c r="K23" s="12"/>
    </row>
    <row r="24" spans="1:24" x14ac:dyDescent="0.2">
      <c r="A24" s="19" t="s">
        <v>72</v>
      </c>
      <c r="B24" s="6" t="s">
        <v>5</v>
      </c>
      <c r="C24" s="6"/>
      <c r="D24" s="6"/>
      <c r="E24" s="6"/>
      <c r="F24" s="6"/>
      <c r="G24" s="6"/>
      <c r="H24" s="6"/>
      <c r="I24" s="6"/>
      <c r="J24" s="6"/>
      <c r="K24" s="12"/>
    </row>
    <row r="25" spans="1:24" x14ac:dyDescent="0.2">
      <c r="A25" s="19" t="s">
        <v>72</v>
      </c>
      <c r="B25" s="11" t="s">
        <v>21</v>
      </c>
      <c r="C25" s="6"/>
      <c r="D25" s="12"/>
      <c r="E25" s="6"/>
      <c r="F25" s="6"/>
      <c r="G25" s="6"/>
      <c r="H25" s="6"/>
      <c r="I25" s="6"/>
      <c r="J25" s="6"/>
      <c r="K25" s="12"/>
    </row>
    <row r="26" spans="1:24" x14ac:dyDescent="0.2">
      <c r="A26" s="19" t="s">
        <v>72</v>
      </c>
      <c r="B26" s="8" t="s">
        <v>25</v>
      </c>
      <c r="C26" s="10"/>
      <c r="D26" s="10"/>
      <c r="E26" s="10"/>
      <c r="F26" s="10"/>
      <c r="G26" s="10"/>
      <c r="H26" s="10"/>
      <c r="I26" s="10"/>
      <c r="J26" s="10"/>
      <c r="K26" s="10"/>
    </row>
    <row r="27" spans="1:24" ht="13.5" x14ac:dyDescent="0.25">
      <c r="A27" s="19" t="s">
        <v>72</v>
      </c>
      <c r="B27" s="93" t="s">
        <v>95</v>
      </c>
    </row>
    <row r="28" spans="1:24" x14ac:dyDescent="0.2">
      <c r="A28" s="19" t="s">
        <v>72</v>
      </c>
    </row>
    <row r="29" spans="1:24" ht="12.75" customHeight="1" x14ac:dyDescent="0.2">
      <c r="A29" s="19" t="s">
        <v>72</v>
      </c>
      <c r="B29" s="2" t="s">
        <v>18</v>
      </c>
      <c r="N29" s="128" t="s">
        <v>103</v>
      </c>
      <c r="O29" s="128"/>
      <c r="P29" s="128"/>
      <c r="Q29" s="128"/>
      <c r="R29" s="128"/>
      <c r="S29" s="128"/>
      <c r="T29" s="128"/>
      <c r="U29" s="128"/>
      <c r="V29" s="128"/>
      <c r="W29" s="128"/>
      <c r="X29" s="128"/>
    </row>
    <row r="30" spans="1:24" x14ac:dyDescent="0.2">
      <c r="A30" s="19" t="s">
        <v>72</v>
      </c>
      <c r="N30" s="128"/>
      <c r="O30" s="128"/>
      <c r="P30" s="128"/>
      <c r="Q30" s="128"/>
      <c r="R30" s="128"/>
      <c r="S30" s="128"/>
      <c r="T30" s="128"/>
      <c r="U30" s="128"/>
      <c r="V30" s="128"/>
      <c r="W30" s="128"/>
      <c r="X30" s="128"/>
    </row>
    <row r="31" spans="1:24" x14ac:dyDescent="0.2">
      <c r="A31" s="19" t="s">
        <v>72</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s="19" t="s">
        <v>72</v>
      </c>
      <c r="B32" s="21" t="s">
        <v>1</v>
      </c>
      <c r="C32" s="6">
        <v>48</v>
      </c>
      <c r="D32" s="6">
        <v>46</v>
      </c>
      <c r="E32" s="6">
        <v>53</v>
      </c>
      <c r="F32" s="6">
        <v>63</v>
      </c>
      <c r="G32" s="6">
        <v>78</v>
      </c>
      <c r="H32" s="6">
        <v>88</v>
      </c>
      <c r="I32" s="6">
        <v>99</v>
      </c>
      <c r="J32" s="6">
        <v>99</v>
      </c>
      <c r="K32" s="12">
        <f t="shared" ref="K32" si="3">AVERAGE(F32:J32)</f>
        <v>85.4</v>
      </c>
    </row>
    <row r="33" spans="1:14" x14ac:dyDescent="0.2">
      <c r="A33" s="19" t="s">
        <v>72</v>
      </c>
      <c r="B33" s="21" t="s">
        <v>11</v>
      </c>
      <c r="C33" s="6"/>
      <c r="D33" s="6"/>
      <c r="E33" s="6"/>
      <c r="F33" s="6"/>
      <c r="G33" s="6"/>
      <c r="H33" s="6"/>
      <c r="I33" s="6"/>
      <c r="J33" s="6"/>
      <c r="K33" s="12"/>
    </row>
    <row r="34" spans="1:14" ht="12.75" customHeight="1" x14ac:dyDescent="0.25">
      <c r="A34" s="19" t="s">
        <v>72</v>
      </c>
      <c r="B34" s="93"/>
      <c r="K34" s="111"/>
    </row>
    <row r="35" spans="1:14" x14ac:dyDescent="0.2">
      <c r="A35" s="19" t="s">
        <v>72</v>
      </c>
    </row>
    <row r="36" spans="1:14" x14ac:dyDescent="0.2">
      <c r="A36" s="19" t="s">
        <v>72</v>
      </c>
      <c r="B36" s="2" t="s">
        <v>19</v>
      </c>
    </row>
    <row r="37" spans="1:14" x14ac:dyDescent="0.2">
      <c r="A37" s="19" t="s">
        <v>72</v>
      </c>
    </row>
    <row r="38" spans="1:14" x14ac:dyDescent="0.2">
      <c r="A38" s="19" t="s">
        <v>72</v>
      </c>
      <c r="C38" s="5" t="s">
        <v>67</v>
      </c>
      <c r="D38" s="5" t="s">
        <v>68</v>
      </c>
      <c r="E38" s="5" t="s">
        <v>82</v>
      </c>
      <c r="F38" s="5" t="s">
        <v>85</v>
      </c>
      <c r="G38" s="5" t="s">
        <v>89</v>
      </c>
      <c r="H38" s="5" t="s">
        <v>92</v>
      </c>
      <c r="I38" s="5" t="s">
        <v>93</v>
      </c>
      <c r="J38" s="99" t="s">
        <v>140</v>
      </c>
      <c r="K38" s="4" t="s">
        <v>94</v>
      </c>
    </row>
    <row r="39" spans="1:14" x14ac:dyDescent="0.2">
      <c r="A39" s="19" t="s">
        <v>72</v>
      </c>
      <c r="B39" s="21" t="s">
        <v>1</v>
      </c>
      <c r="C39" s="12">
        <f t="shared" ref="C39:J39" si="4">C15/C32</f>
        <v>7.083333333333333</v>
      </c>
      <c r="D39" s="12">
        <f t="shared" si="4"/>
        <v>8.9565217391304355</v>
      </c>
      <c r="E39" s="12">
        <f t="shared" si="4"/>
        <v>8.5094339622641506</v>
      </c>
      <c r="F39" s="12">
        <f t="shared" si="4"/>
        <v>7.7777777777777777</v>
      </c>
      <c r="G39" s="12">
        <f t="shared" si="4"/>
        <v>7.166666666666667</v>
      </c>
      <c r="H39" s="12">
        <f t="shared" si="4"/>
        <v>6.9090909090909092</v>
      </c>
      <c r="I39" s="12">
        <f t="shared" si="4"/>
        <v>6.5353535353535355</v>
      </c>
      <c r="J39" s="12">
        <f t="shared" si="4"/>
        <v>6.9898989898989896</v>
      </c>
      <c r="K39" s="12">
        <f t="shared" ref="K39" si="5">AVERAGE(F39:J39)</f>
        <v>7.0757575757575752</v>
      </c>
    </row>
    <row r="40" spans="1:14" x14ac:dyDescent="0.2">
      <c r="A40" s="19" t="s">
        <v>72</v>
      </c>
      <c r="B40" s="21" t="s">
        <v>11</v>
      </c>
      <c r="C40" s="12"/>
      <c r="D40" s="12"/>
      <c r="E40" s="6"/>
      <c r="F40" s="6"/>
      <c r="G40" s="6"/>
      <c r="H40" s="6"/>
      <c r="I40" s="6"/>
      <c r="J40" s="6"/>
      <c r="K40" s="12"/>
    </row>
    <row r="41" spans="1:14" x14ac:dyDescent="0.2">
      <c r="A41" s="19" t="s">
        <v>72</v>
      </c>
      <c r="B41" s="10"/>
      <c r="C41" s="10"/>
      <c r="D41" s="10"/>
      <c r="E41" s="10"/>
      <c r="F41" s="10"/>
      <c r="G41" s="10"/>
      <c r="H41" s="10"/>
      <c r="I41" s="10"/>
      <c r="J41" s="10"/>
      <c r="K41" s="10"/>
    </row>
    <row r="42" spans="1:14" x14ac:dyDescent="0.2">
      <c r="A42" s="19" t="s">
        <v>72</v>
      </c>
    </row>
    <row r="43" spans="1:14" x14ac:dyDescent="0.2">
      <c r="A43" s="19" t="s">
        <v>72</v>
      </c>
      <c r="B43" s="2" t="s">
        <v>7</v>
      </c>
      <c r="N43" s="114" t="s">
        <v>125</v>
      </c>
    </row>
    <row r="44" spans="1:14" x14ac:dyDescent="0.2">
      <c r="A44" s="19" t="s">
        <v>72</v>
      </c>
    </row>
    <row r="45" spans="1:14" x14ac:dyDescent="0.2">
      <c r="A45" s="19" t="s">
        <v>72</v>
      </c>
      <c r="B45" s="7"/>
      <c r="C45" s="5" t="s">
        <v>67</v>
      </c>
      <c r="D45" s="5" t="s">
        <v>68</v>
      </c>
      <c r="E45" s="5" t="s">
        <v>82</v>
      </c>
      <c r="F45" s="5" t="s">
        <v>85</v>
      </c>
      <c r="G45" s="5" t="s">
        <v>89</v>
      </c>
      <c r="H45" s="5" t="s">
        <v>92</v>
      </c>
      <c r="I45" s="5" t="s">
        <v>93</v>
      </c>
      <c r="J45" s="99" t="s">
        <v>140</v>
      </c>
      <c r="K45" s="4" t="s">
        <v>94</v>
      </c>
    </row>
    <row r="46" spans="1:14" x14ac:dyDescent="0.2">
      <c r="A46" s="19" t="s">
        <v>72</v>
      </c>
      <c r="B46" s="6" t="s">
        <v>20</v>
      </c>
      <c r="C46" s="73">
        <v>8403</v>
      </c>
      <c r="D46" s="73">
        <v>7907</v>
      </c>
      <c r="E46" s="73">
        <v>9180</v>
      </c>
      <c r="F46" s="73">
        <v>8216</v>
      </c>
      <c r="G46" s="73">
        <v>8644</v>
      </c>
      <c r="H46" s="73">
        <v>9895</v>
      </c>
      <c r="I46" s="73">
        <v>10664</v>
      </c>
      <c r="J46" s="102">
        <v>11114</v>
      </c>
      <c r="K46" s="124">
        <f t="shared" ref="K46:K48" si="6">AVERAGE(F46:J46)</f>
        <v>9706.6</v>
      </c>
    </row>
    <row r="47" spans="1:14" x14ac:dyDescent="0.2">
      <c r="A47" s="19" t="s">
        <v>72</v>
      </c>
      <c r="B47" s="6" t="s">
        <v>11</v>
      </c>
      <c r="C47" s="73"/>
      <c r="D47" s="73"/>
      <c r="E47" s="73"/>
      <c r="F47" s="73"/>
      <c r="G47" s="73"/>
      <c r="H47" s="73"/>
      <c r="I47" s="73"/>
      <c r="J47" s="102"/>
      <c r="K47" s="124"/>
    </row>
    <row r="48" spans="1:14" x14ac:dyDescent="0.2">
      <c r="A48" s="19" t="s">
        <v>72</v>
      </c>
      <c r="B48" s="6" t="s">
        <v>5</v>
      </c>
      <c r="C48" s="73">
        <f>SUM(C46:C47)</f>
        <v>8403</v>
      </c>
      <c r="D48" s="73">
        <f>SUM(D46:D47)</f>
        <v>7907</v>
      </c>
      <c r="E48" s="73">
        <f>SUM(E46:E47)</f>
        <v>9180</v>
      </c>
      <c r="F48" s="73">
        <f>SUM(F46:F47)</f>
        <v>8216</v>
      </c>
      <c r="G48" s="73">
        <v>8644</v>
      </c>
      <c r="H48" s="73">
        <v>9895</v>
      </c>
      <c r="I48" s="73">
        <v>10664</v>
      </c>
      <c r="J48" s="102">
        <v>11114</v>
      </c>
      <c r="K48" s="124">
        <f t="shared" si="6"/>
        <v>9706.6</v>
      </c>
    </row>
    <row r="49" spans="1:24" x14ac:dyDescent="0.2">
      <c r="A49" s="19" t="s">
        <v>72</v>
      </c>
      <c r="B49" s="30" t="s">
        <v>71</v>
      </c>
    </row>
    <row r="50" spans="1:24" x14ac:dyDescent="0.2">
      <c r="A50" s="19" t="s">
        <v>72</v>
      </c>
    </row>
    <row r="51" spans="1:24" x14ac:dyDescent="0.2">
      <c r="A51" s="19" t="s">
        <v>72</v>
      </c>
      <c r="B51" s="2" t="s">
        <v>8</v>
      </c>
    </row>
    <row r="52" spans="1:24" x14ac:dyDescent="0.2">
      <c r="A52" s="19" t="s">
        <v>72</v>
      </c>
    </row>
    <row r="53" spans="1:24" x14ac:dyDescent="0.2">
      <c r="A53" s="19" t="s">
        <v>72</v>
      </c>
      <c r="B53" s="7"/>
      <c r="C53" s="5" t="s">
        <v>67</v>
      </c>
      <c r="D53" s="5" t="s">
        <v>68</v>
      </c>
      <c r="E53" s="5" t="s">
        <v>82</v>
      </c>
      <c r="F53" s="5" t="s">
        <v>85</v>
      </c>
      <c r="G53" s="5" t="s">
        <v>89</v>
      </c>
      <c r="H53" s="5" t="s">
        <v>92</v>
      </c>
      <c r="I53" s="5" t="s">
        <v>93</v>
      </c>
      <c r="J53" s="99" t="s">
        <v>140</v>
      </c>
      <c r="K53" s="4" t="s">
        <v>94</v>
      </c>
    </row>
    <row r="54" spans="1:24" x14ac:dyDescent="0.2">
      <c r="A54" s="19" t="s">
        <v>72</v>
      </c>
      <c r="B54" s="6" t="s">
        <v>9</v>
      </c>
      <c r="C54" s="6">
        <v>29</v>
      </c>
      <c r="D54" s="6">
        <v>28</v>
      </c>
      <c r="E54" s="6">
        <v>27</v>
      </c>
      <c r="F54" s="6">
        <v>26</v>
      </c>
      <c r="G54" s="6">
        <v>23</v>
      </c>
      <c r="H54" s="6">
        <v>25</v>
      </c>
      <c r="I54" s="6">
        <v>23</v>
      </c>
      <c r="J54" s="6">
        <v>22</v>
      </c>
      <c r="K54" s="12">
        <f t="shared" ref="K54:K55" si="7">AVERAGE(F54:J54)</f>
        <v>23.8</v>
      </c>
    </row>
    <row r="55" spans="1:24" x14ac:dyDescent="0.2">
      <c r="A55" s="19" t="s">
        <v>72</v>
      </c>
      <c r="B55" s="6" t="s">
        <v>10</v>
      </c>
      <c r="C55" s="6">
        <v>17</v>
      </c>
      <c r="D55" s="6">
        <v>17</v>
      </c>
      <c r="E55" s="6">
        <v>18</v>
      </c>
      <c r="F55" s="6">
        <v>19</v>
      </c>
      <c r="G55" s="6">
        <v>19</v>
      </c>
      <c r="H55" s="6">
        <v>21</v>
      </c>
      <c r="I55" s="6">
        <v>21</v>
      </c>
      <c r="J55" s="6">
        <v>21</v>
      </c>
      <c r="K55" s="12">
        <f t="shared" si="7"/>
        <v>20.2</v>
      </c>
    </row>
    <row r="56" spans="1:24" x14ac:dyDescent="0.2">
      <c r="A56" s="19" t="s">
        <v>72</v>
      </c>
      <c r="B56" s="6" t="s">
        <v>11</v>
      </c>
      <c r="C56" s="27"/>
      <c r="D56" s="27"/>
      <c r="E56" s="27"/>
      <c r="F56" s="27"/>
      <c r="G56" s="27"/>
      <c r="H56" s="27"/>
      <c r="I56" s="27"/>
      <c r="J56" s="27"/>
      <c r="K56" s="12"/>
    </row>
    <row r="57" spans="1:24" x14ac:dyDescent="0.2">
      <c r="A57" s="19" t="s">
        <v>72</v>
      </c>
      <c r="B57" s="16" t="s">
        <v>22</v>
      </c>
    </row>
    <row r="58" spans="1:24" x14ac:dyDescent="0.2">
      <c r="A58" s="19" t="s">
        <v>72</v>
      </c>
    </row>
    <row r="59" spans="1:24" x14ac:dyDescent="0.2">
      <c r="A59" s="19" t="s">
        <v>72</v>
      </c>
    </row>
    <row r="60" spans="1:24" x14ac:dyDescent="0.2">
      <c r="A60" s="19" t="s">
        <v>72</v>
      </c>
      <c r="B60" s="2" t="s">
        <v>24</v>
      </c>
      <c r="D60" s="78"/>
      <c r="N60" s="128" t="s">
        <v>101</v>
      </c>
      <c r="O60" s="128"/>
      <c r="P60" s="128"/>
      <c r="Q60" s="128"/>
      <c r="R60" s="128"/>
      <c r="S60" s="128"/>
      <c r="T60" s="128"/>
      <c r="U60" s="128"/>
      <c r="V60" s="128"/>
      <c r="W60" s="128"/>
      <c r="X60" s="128"/>
    </row>
    <row r="61" spans="1:24" x14ac:dyDescent="0.2">
      <c r="A61" s="19" t="s">
        <v>72</v>
      </c>
      <c r="B61" s="104" t="s">
        <v>100</v>
      </c>
      <c r="N61" s="128"/>
      <c r="O61" s="128"/>
      <c r="P61" s="128"/>
      <c r="Q61" s="128"/>
      <c r="R61" s="128"/>
      <c r="S61" s="128"/>
      <c r="T61" s="128"/>
      <c r="U61" s="128"/>
      <c r="V61" s="128"/>
      <c r="W61" s="128"/>
      <c r="X61" s="128"/>
    </row>
    <row r="62" spans="1:24" x14ac:dyDescent="0.2">
      <c r="A62" s="19" t="s">
        <v>72</v>
      </c>
      <c r="B62" s="7"/>
      <c r="C62" s="5" t="s">
        <v>67</v>
      </c>
      <c r="D62" s="5" t="s">
        <v>68</v>
      </c>
      <c r="E62" s="5" t="s">
        <v>82</v>
      </c>
      <c r="F62" s="5" t="s">
        <v>85</v>
      </c>
      <c r="G62" s="5" t="s">
        <v>89</v>
      </c>
      <c r="H62" s="5" t="s">
        <v>92</v>
      </c>
      <c r="I62" s="5" t="s">
        <v>93</v>
      </c>
      <c r="J62" s="99" t="s">
        <v>140</v>
      </c>
      <c r="K62" s="4" t="s">
        <v>94</v>
      </c>
    </row>
    <row r="63" spans="1:24" x14ac:dyDescent="0.2">
      <c r="A63" s="19" t="s">
        <v>72</v>
      </c>
      <c r="B63" s="6" t="s">
        <v>3</v>
      </c>
      <c r="C63" s="29">
        <v>12</v>
      </c>
      <c r="D63" s="17">
        <v>11</v>
      </c>
      <c r="E63" s="17">
        <v>11</v>
      </c>
      <c r="F63" s="17">
        <v>12</v>
      </c>
      <c r="G63" s="17">
        <v>14</v>
      </c>
      <c r="H63" s="17">
        <v>16</v>
      </c>
      <c r="I63" s="17">
        <v>17</v>
      </c>
      <c r="J63" s="17">
        <v>17</v>
      </c>
      <c r="K63" s="12">
        <f t="shared" ref="K63:K66" si="8">AVERAGE(F63:J63)</f>
        <v>15.2</v>
      </c>
      <c r="N63" s="132" t="s">
        <v>139</v>
      </c>
      <c r="O63" s="132"/>
      <c r="P63" s="132"/>
      <c r="Q63" s="132"/>
      <c r="R63" s="132"/>
      <c r="S63" s="132"/>
      <c r="T63" s="132"/>
      <c r="U63" s="132"/>
      <c r="V63" s="132"/>
      <c r="W63" s="132"/>
      <c r="X63" s="132"/>
    </row>
    <row r="64" spans="1:24" x14ac:dyDescent="0.2">
      <c r="A64" s="19" t="s">
        <v>72</v>
      </c>
      <c r="B64" s="6" t="s">
        <v>4</v>
      </c>
      <c r="C64" s="29">
        <v>4</v>
      </c>
      <c r="D64" s="17">
        <v>3</v>
      </c>
      <c r="E64" s="17">
        <v>6</v>
      </c>
      <c r="F64" s="17">
        <v>6</v>
      </c>
      <c r="G64" s="17">
        <v>4</v>
      </c>
      <c r="H64" s="17">
        <v>2</v>
      </c>
      <c r="I64" s="17">
        <v>5</v>
      </c>
      <c r="J64" s="17">
        <v>4</v>
      </c>
      <c r="K64" s="12">
        <f t="shared" si="8"/>
        <v>4.2</v>
      </c>
      <c r="N64" s="132"/>
      <c r="O64" s="132"/>
      <c r="P64" s="132"/>
      <c r="Q64" s="132"/>
      <c r="R64" s="132"/>
      <c r="S64" s="132"/>
      <c r="T64" s="132"/>
      <c r="U64" s="132"/>
      <c r="V64" s="132"/>
      <c r="W64" s="132"/>
      <c r="X64" s="132"/>
    </row>
    <row r="65" spans="1:24" x14ac:dyDescent="0.2">
      <c r="A65" s="19" t="s">
        <v>72</v>
      </c>
      <c r="B65" s="6" t="s">
        <v>5</v>
      </c>
      <c r="C65" s="6">
        <f>SUM(C63:C64)</f>
        <v>16</v>
      </c>
      <c r="D65" s="6">
        <f>SUM(D63:D64)</f>
        <v>14</v>
      </c>
      <c r="E65" s="6">
        <f>SUM(E63:E64)</f>
        <v>17</v>
      </c>
      <c r="F65" s="6">
        <f>SUM(F63:F64)</f>
        <v>18</v>
      </c>
      <c r="G65" s="6">
        <f>SUM(G63:G64)</f>
        <v>18</v>
      </c>
      <c r="H65" s="6">
        <v>18</v>
      </c>
      <c r="I65" s="6">
        <v>22</v>
      </c>
      <c r="J65" s="6">
        <v>21</v>
      </c>
      <c r="K65" s="12">
        <f t="shared" si="8"/>
        <v>19.399999999999999</v>
      </c>
      <c r="N65" s="132"/>
      <c r="O65" s="132"/>
      <c r="P65" s="132"/>
      <c r="Q65" s="132"/>
      <c r="R65" s="132"/>
      <c r="S65" s="132"/>
      <c r="T65" s="132"/>
      <c r="U65" s="132"/>
      <c r="V65" s="132"/>
      <c r="W65" s="132"/>
      <c r="X65" s="132"/>
    </row>
    <row r="66" spans="1:24" x14ac:dyDescent="0.2">
      <c r="A66" s="19" t="s">
        <v>72</v>
      </c>
      <c r="B66" s="11" t="s">
        <v>23</v>
      </c>
      <c r="C66" s="12">
        <f t="shared" ref="C66:I66" si="9">C63+C64/3</f>
        <v>13.333333333333334</v>
      </c>
      <c r="D66" s="12">
        <f t="shared" si="9"/>
        <v>12</v>
      </c>
      <c r="E66" s="12">
        <f t="shared" si="9"/>
        <v>13</v>
      </c>
      <c r="F66" s="12">
        <f t="shared" si="9"/>
        <v>14</v>
      </c>
      <c r="G66" s="12">
        <f t="shared" si="9"/>
        <v>15.333333333333334</v>
      </c>
      <c r="H66" s="12">
        <f t="shared" si="9"/>
        <v>16.666666666666668</v>
      </c>
      <c r="I66" s="12">
        <f t="shared" si="9"/>
        <v>18.666666666666668</v>
      </c>
      <c r="J66" s="12">
        <f t="shared" ref="J66" si="10">J63+J64/3</f>
        <v>18.333333333333332</v>
      </c>
      <c r="K66" s="12">
        <f t="shared" si="8"/>
        <v>16.600000000000001</v>
      </c>
      <c r="N66" s="132"/>
      <c r="O66" s="132"/>
      <c r="P66" s="132"/>
      <c r="Q66" s="132"/>
      <c r="R66" s="132"/>
      <c r="S66" s="132"/>
      <c r="T66" s="132"/>
      <c r="U66" s="132"/>
      <c r="V66" s="132"/>
      <c r="W66" s="132"/>
      <c r="X66" s="132"/>
    </row>
    <row r="67" spans="1:24" x14ac:dyDescent="0.2">
      <c r="A67" s="19" t="s">
        <v>72</v>
      </c>
      <c r="B67" s="8" t="s">
        <v>26</v>
      </c>
    </row>
    <row r="68" spans="1:24" x14ac:dyDescent="0.2">
      <c r="A68" s="19" t="s">
        <v>72</v>
      </c>
    </row>
    <row r="69" spans="1:24" x14ac:dyDescent="0.2">
      <c r="A69" s="19" t="s">
        <v>72</v>
      </c>
    </row>
    <row r="70" spans="1:24" x14ac:dyDescent="0.2">
      <c r="A70" s="19" t="s">
        <v>72</v>
      </c>
      <c r="B70" s="2" t="s">
        <v>27</v>
      </c>
    </row>
    <row r="71" spans="1:24" x14ac:dyDescent="0.2">
      <c r="A71" s="19" t="s">
        <v>72</v>
      </c>
      <c r="B71" s="2"/>
    </row>
    <row r="72" spans="1:24" x14ac:dyDescent="0.2">
      <c r="A72" s="19" t="s">
        <v>72</v>
      </c>
      <c r="C72" s="5" t="s">
        <v>67</v>
      </c>
      <c r="D72" s="5" t="s">
        <v>68</v>
      </c>
      <c r="E72" s="5" t="s">
        <v>82</v>
      </c>
      <c r="F72" s="5" t="s">
        <v>85</v>
      </c>
      <c r="G72" s="5" t="s">
        <v>89</v>
      </c>
      <c r="H72" s="5" t="s">
        <v>92</v>
      </c>
      <c r="I72" s="5" t="s">
        <v>93</v>
      </c>
      <c r="J72" s="99" t="s">
        <v>140</v>
      </c>
      <c r="K72" s="4" t="s">
        <v>94</v>
      </c>
    </row>
    <row r="73" spans="1:24" x14ac:dyDescent="0.2">
      <c r="A73" s="19" t="s">
        <v>72</v>
      </c>
      <c r="B73" s="6" t="s">
        <v>6</v>
      </c>
      <c r="C73" s="12">
        <f t="shared" ref="C73:E73" si="11">C16/C66</f>
        <v>18.3</v>
      </c>
      <c r="D73" s="12">
        <f t="shared" si="11"/>
        <v>26.277777777777775</v>
      </c>
      <c r="E73" s="12">
        <f t="shared" si="11"/>
        <v>25.564102564102562</v>
      </c>
      <c r="F73" s="12">
        <f>(F16+F25)/F66</f>
        <v>25.952380952380953</v>
      </c>
      <c r="G73" s="12">
        <f t="shared" ref="G73:J73" si="12">(G16+G25)/G66</f>
        <v>32.978260869565219</v>
      </c>
      <c r="H73" s="12">
        <f t="shared" si="12"/>
        <v>32.04</v>
      </c>
      <c r="I73" s="12">
        <f t="shared" si="12"/>
        <v>30.624999999999996</v>
      </c>
      <c r="J73" s="12">
        <f t="shared" si="12"/>
        <v>33.054545454545455</v>
      </c>
      <c r="K73" s="12">
        <f t="shared" ref="K73" si="13">AVERAGE(F73:J73)</f>
        <v>30.930037455298326</v>
      </c>
    </row>
    <row r="74" spans="1:24" x14ac:dyDescent="0.2">
      <c r="A74" s="19" t="s">
        <v>72</v>
      </c>
      <c r="C74" s="10"/>
      <c r="D74" s="10"/>
      <c r="E74" s="10"/>
      <c r="F74" s="10"/>
      <c r="G74" s="10"/>
      <c r="H74" s="10"/>
      <c r="I74" s="10"/>
      <c r="J74" s="10"/>
      <c r="K74" s="10"/>
    </row>
    <row r="75" spans="1:24" x14ac:dyDescent="0.2">
      <c r="A75" s="19" t="s">
        <v>72</v>
      </c>
    </row>
    <row r="76" spans="1:24" x14ac:dyDescent="0.2">
      <c r="A76" s="19" t="s">
        <v>72</v>
      </c>
      <c r="B76" s="2" t="s">
        <v>14</v>
      </c>
    </row>
    <row r="77" spans="1:24" x14ac:dyDescent="0.2">
      <c r="A77" s="19" t="s">
        <v>72</v>
      </c>
      <c r="B77" s="2"/>
    </row>
    <row r="78" spans="1:24" x14ac:dyDescent="0.2">
      <c r="A78" s="19" t="s">
        <v>72</v>
      </c>
      <c r="C78" s="5" t="s">
        <v>67</v>
      </c>
      <c r="D78" s="5" t="s">
        <v>68</v>
      </c>
      <c r="E78" s="5" t="s">
        <v>82</v>
      </c>
      <c r="F78" s="5" t="s">
        <v>85</v>
      </c>
      <c r="G78" s="5" t="s">
        <v>85</v>
      </c>
      <c r="H78" s="5" t="s">
        <v>92</v>
      </c>
      <c r="I78" s="5" t="s">
        <v>93</v>
      </c>
      <c r="J78" s="99" t="s">
        <v>140</v>
      </c>
      <c r="K78" s="4" t="s">
        <v>94</v>
      </c>
    </row>
    <row r="79" spans="1:24" x14ac:dyDescent="0.2">
      <c r="A79" s="19" t="s">
        <v>72</v>
      </c>
      <c r="B79" s="6" t="s">
        <v>12</v>
      </c>
      <c r="C79" s="12">
        <f t="shared" ref="C79:I79" si="14">C48/C66</f>
        <v>630.22500000000002</v>
      </c>
      <c r="D79" s="12">
        <f t="shared" si="14"/>
        <v>658.91666666666663</v>
      </c>
      <c r="E79" s="12">
        <f t="shared" si="14"/>
        <v>706.15384615384619</v>
      </c>
      <c r="F79" s="12">
        <f t="shared" si="14"/>
        <v>586.85714285714289</v>
      </c>
      <c r="G79" s="12">
        <f t="shared" si="14"/>
        <v>563.73913043478262</v>
      </c>
      <c r="H79" s="12">
        <f t="shared" si="14"/>
        <v>593.69999999999993</v>
      </c>
      <c r="I79" s="12">
        <f t="shared" si="14"/>
        <v>571.28571428571422</v>
      </c>
      <c r="J79" s="12">
        <f t="shared" ref="J79" si="15">J48/J66</f>
        <v>606.21818181818185</v>
      </c>
      <c r="K79" s="12">
        <f t="shared" ref="K79" si="16">AVERAGE(F79:J79)</f>
        <v>584.36003387916423</v>
      </c>
    </row>
    <row r="80" spans="1:24" x14ac:dyDescent="0.2">
      <c r="A80" s="19" t="s">
        <v>72</v>
      </c>
      <c r="C80" s="10"/>
      <c r="D80" s="10"/>
      <c r="E80" s="10"/>
      <c r="F80" s="10"/>
      <c r="G80" s="10"/>
      <c r="H80" s="5"/>
      <c r="I80" s="5"/>
      <c r="J80" s="99"/>
      <c r="K80" s="10"/>
    </row>
    <row r="81" spans="1:10" x14ac:dyDescent="0.2">
      <c r="A81" s="19" t="s">
        <v>72</v>
      </c>
      <c r="H81" s="5"/>
      <c r="I81" s="5"/>
      <c r="J81" s="99"/>
    </row>
  </sheetData>
  <mergeCells count="7">
    <mergeCell ref="N63:X66"/>
    <mergeCell ref="N17:X20"/>
    <mergeCell ref="B7:F7"/>
    <mergeCell ref="N9:X10"/>
    <mergeCell ref="N12:X15"/>
    <mergeCell ref="N60:X61"/>
    <mergeCell ref="N29:X31"/>
  </mergeCells>
  <pageMargins left="0.8" right="0.25" top="0.5" bottom="0.5"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N52" sqref="N52"/>
    </sheetView>
  </sheetViews>
  <sheetFormatPr defaultRowHeight="12.75" x14ac:dyDescent="0.2"/>
  <cols>
    <col min="1" max="1" width="23" bestFit="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t="s">
        <v>59</v>
      </c>
      <c r="B1" s="15" t="s">
        <v>0</v>
      </c>
      <c r="C1" s="15"/>
      <c r="D1" s="15"/>
      <c r="E1" s="15"/>
      <c r="F1" s="20"/>
      <c r="G1" s="20"/>
      <c r="H1" s="20"/>
      <c r="I1" s="20"/>
      <c r="J1" s="20"/>
      <c r="K1" s="20"/>
    </row>
    <row r="2" spans="1:24" x14ac:dyDescent="0.2">
      <c r="A2" t="s">
        <v>59</v>
      </c>
      <c r="B2" s="15" t="s">
        <v>91</v>
      </c>
      <c r="C2" s="15"/>
      <c r="D2" s="15"/>
      <c r="E2" s="15"/>
      <c r="F2" s="48"/>
      <c r="G2" s="48"/>
      <c r="H2" s="48"/>
      <c r="I2" s="48"/>
      <c r="J2" s="48"/>
      <c r="K2" s="20"/>
    </row>
    <row r="3" spans="1:24" x14ac:dyDescent="0.2">
      <c r="A3" t="s">
        <v>59</v>
      </c>
    </row>
    <row r="4" spans="1:24" x14ac:dyDescent="0.2">
      <c r="A4" t="s">
        <v>59</v>
      </c>
      <c r="B4" s="113" t="s">
        <v>109</v>
      </c>
      <c r="C4" s="15"/>
      <c r="D4" s="15"/>
      <c r="E4" s="15"/>
      <c r="F4" s="15"/>
      <c r="G4" s="15"/>
      <c r="H4" s="15"/>
      <c r="I4" s="15"/>
      <c r="J4" s="113"/>
      <c r="K4" s="15"/>
    </row>
    <row r="5" spans="1:24" x14ac:dyDescent="0.2">
      <c r="A5" t="s">
        <v>59</v>
      </c>
      <c r="B5" s="1"/>
      <c r="C5" s="1"/>
      <c r="D5" s="1"/>
      <c r="E5" s="1"/>
      <c r="F5" s="1"/>
      <c r="H5" s="80"/>
      <c r="I5" s="88"/>
      <c r="J5" s="88"/>
      <c r="K5" s="87"/>
    </row>
    <row r="6" spans="1:24" ht="18" x14ac:dyDescent="0.25">
      <c r="A6" t="s">
        <v>59</v>
      </c>
      <c r="B6" s="9" t="s">
        <v>39</v>
      </c>
      <c r="C6" s="1"/>
      <c r="D6" s="75"/>
      <c r="F6" s="1"/>
      <c r="G6" s="1"/>
      <c r="H6" s="80"/>
      <c r="I6" s="88"/>
      <c r="J6" s="88"/>
      <c r="K6" s="39"/>
    </row>
    <row r="7" spans="1:24" x14ac:dyDescent="0.2">
      <c r="A7" t="s">
        <v>59</v>
      </c>
      <c r="B7" s="1"/>
      <c r="C7" s="1"/>
      <c r="D7" s="1"/>
      <c r="E7" s="1"/>
      <c r="F7" s="1"/>
      <c r="G7" s="1"/>
      <c r="H7" s="80"/>
      <c r="I7" s="88"/>
      <c r="J7" s="88"/>
    </row>
    <row r="8" spans="1:24" x14ac:dyDescent="0.2">
      <c r="A8" t="s">
        <v>59</v>
      </c>
    </row>
    <row r="9" spans="1:24" x14ac:dyDescent="0.2">
      <c r="A9" t="s">
        <v>59</v>
      </c>
      <c r="B9" s="2" t="s">
        <v>17</v>
      </c>
      <c r="N9" s="131" t="s">
        <v>102</v>
      </c>
      <c r="O9" s="131"/>
      <c r="P9" s="131"/>
      <c r="Q9" s="131"/>
      <c r="R9" s="131"/>
      <c r="S9" s="131"/>
      <c r="T9" s="131"/>
      <c r="U9" s="131"/>
      <c r="V9" s="131"/>
      <c r="W9" s="131"/>
      <c r="X9" s="131"/>
    </row>
    <row r="10" spans="1:24" x14ac:dyDescent="0.2">
      <c r="A10" t="s">
        <v>59</v>
      </c>
      <c r="N10" s="131"/>
      <c r="O10" s="131"/>
      <c r="P10" s="131"/>
      <c r="Q10" s="131"/>
      <c r="R10" s="131"/>
      <c r="S10" s="131"/>
      <c r="T10" s="131"/>
      <c r="U10" s="131"/>
      <c r="V10" s="131"/>
      <c r="W10" s="131"/>
      <c r="X10" s="131"/>
    </row>
    <row r="11" spans="1:24" x14ac:dyDescent="0.2">
      <c r="A11" t="s">
        <v>59</v>
      </c>
      <c r="B11" s="3" t="s">
        <v>20</v>
      </c>
      <c r="C11" s="5" t="s">
        <v>67</v>
      </c>
      <c r="D11" s="5" t="s">
        <v>68</v>
      </c>
      <c r="E11" s="5" t="s">
        <v>82</v>
      </c>
      <c r="F11" s="5" t="s">
        <v>85</v>
      </c>
      <c r="G11" s="5" t="s">
        <v>89</v>
      </c>
      <c r="H11" s="5" t="s">
        <v>92</v>
      </c>
      <c r="I11" s="5" t="s">
        <v>93</v>
      </c>
      <c r="J11" s="99" t="s">
        <v>140</v>
      </c>
      <c r="K11" s="4" t="s">
        <v>94</v>
      </c>
    </row>
    <row r="12" spans="1:24" x14ac:dyDescent="0.2">
      <c r="A12" t="s">
        <v>59</v>
      </c>
      <c r="B12" s="6" t="s">
        <v>2</v>
      </c>
      <c r="C12" s="6"/>
      <c r="D12" s="6"/>
      <c r="E12" s="6"/>
      <c r="F12" s="6"/>
      <c r="G12" s="6"/>
      <c r="H12" s="6"/>
      <c r="I12" s="6"/>
      <c r="J12" s="6"/>
      <c r="K12" s="6"/>
      <c r="N12" s="132" t="s">
        <v>114</v>
      </c>
      <c r="O12" s="132"/>
      <c r="P12" s="132"/>
      <c r="Q12" s="132"/>
      <c r="R12" s="132"/>
      <c r="S12" s="132"/>
      <c r="T12" s="132"/>
      <c r="U12" s="132"/>
      <c r="V12" s="132"/>
      <c r="W12" s="132"/>
      <c r="X12" s="132"/>
    </row>
    <row r="13" spans="1:24" ht="15" x14ac:dyDescent="0.25">
      <c r="A13" t="s">
        <v>59</v>
      </c>
      <c r="B13" s="6" t="s">
        <v>3</v>
      </c>
      <c r="C13" s="6">
        <v>155</v>
      </c>
      <c r="D13" s="6">
        <v>162</v>
      </c>
      <c r="E13" s="6">
        <v>111</v>
      </c>
      <c r="F13" s="6">
        <v>107</v>
      </c>
      <c r="G13" s="6">
        <v>138</v>
      </c>
      <c r="H13" s="6">
        <v>144</v>
      </c>
      <c r="I13" s="6">
        <v>114</v>
      </c>
      <c r="J13" s="6">
        <v>164</v>
      </c>
      <c r="K13" s="12">
        <f>AVERAGE(F13:J13)</f>
        <v>133.4</v>
      </c>
      <c r="M13" s="64"/>
      <c r="N13" s="132"/>
      <c r="O13" s="132"/>
      <c r="P13" s="132"/>
      <c r="Q13" s="132"/>
      <c r="R13" s="132"/>
      <c r="S13" s="132"/>
      <c r="T13" s="132"/>
      <c r="U13" s="132"/>
      <c r="V13" s="132"/>
      <c r="W13" s="132"/>
      <c r="X13" s="132"/>
    </row>
    <row r="14" spans="1:24" x14ac:dyDescent="0.2">
      <c r="A14" t="s">
        <v>59</v>
      </c>
      <c r="B14" s="6" t="s">
        <v>4</v>
      </c>
      <c r="C14" s="6">
        <v>88</v>
      </c>
      <c r="D14" s="6">
        <v>93</v>
      </c>
      <c r="E14" s="6">
        <v>76</v>
      </c>
      <c r="F14" s="6">
        <v>63</v>
      </c>
      <c r="G14" s="6">
        <v>31</v>
      </c>
      <c r="H14" s="6">
        <v>26</v>
      </c>
      <c r="I14" s="6">
        <v>30</v>
      </c>
      <c r="J14" s="6">
        <v>56</v>
      </c>
      <c r="K14" s="12">
        <f t="shared" ref="K14:K16" si="0">AVERAGE(F14:J14)</f>
        <v>41.2</v>
      </c>
      <c r="N14" s="132"/>
      <c r="O14" s="132"/>
      <c r="P14" s="132"/>
      <c r="Q14" s="132"/>
      <c r="R14" s="132"/>
      <c r="S14" s="132"/>
      <c r="T14" s="132"/>
      <c r="U14" s="132"/>
      <c r="V14" s="132"/>
      <c r="W14" s="132"/>
      <c r="X14" s="132"/>
    </row>
    <row r="15" spans="1:24" x14ac:dyDescent="0.2">
      <c r="A15" t="s">
        <v>59</v>
      </c>
      <c r="B15" s="6" t="s">
        <v>5</v>
      </c>
      <c r="C15" s="6">
        <v>243</v>
      </c>
      <c r="D15" s="6">
        <f>SUM(D13:D14)</f>
        <v>255</v>
      </c>
      <c r="E15" s="6">
        <f>SUM(E13:E14)</f>
        <v>187</v>
      </c>
      <c r="F15" s="6">
        <f>SUM(F13:F14)</f>
        <v>170</v>
      </c>
      <c r="G15" s="6">
        <v>169</v>
      </c>
      <c r="H15" s="6">
        <v>170</v>
      </c>
      <c r="I15" s="6">
        <v>144</v>
      </c>
      <c r="J15" s="6">
        <v>220</v>
      </c>
      <c r="K15" s="12">
        <f t="shared" si="0"/>
        <v>174.6</v>
      </c>
      <c r="N15" s="132"/>
      <c r="O15" s="132"/>
      <c r="P15" s="132"/>
      <c r="Q15" s="132"/>
      <c r="R15" s="132"/>
      <c r="S15" s="132"/>
      <c r="T15" s="132"/>
      <c r="U15" s="132"/>
      <c r="V15" s="132"/>
      <c r="W15" s="132"/>
      <c r="X15" s="132"/>
    </row>
    <row r="16" spans="1:24" x14ac:dyDescent="0.2">
      <c r="A16" t="s">
        <v>59</v>
      </c>
      <c r="B16" s="11" t="s">
        <v>21</v>
      </c>
      <c r="C16" s="12">
        <v>184.33333333333334</v>
      </c>
      <c r="D16" s="12">
        <f>D13+D14/3</f>
        <v>193</v>
      </c>
      <c r="E16" s="12">
        <f t="shared" ref="E16:F16" si="1">E13+(E14/3)</f>
        <v>136.33333333333334</v>
      </c>
      <c r="F16" s="12">
        <f t="shared" si="1"/>
        <v>128</v>
      </c>
      <c r="G16" s="12">
        <f>G13+(G14/3)</f>
        <v>148.33333333333334</v>
      </c>
      <c r="H16" s="12">
        <f>H13+(H14/3)</f>
        <v>152.66666666666666</v>
      </c>
      <c r="I16" s="12">
        <f>I13+(I14/3)</f>
        <v>124</v>
      </c>
      <c r="J16" s="12">
        <f>J13+(J14/3)</f>
        <v>182.66666666666666</v>
      </c>
      <c r="K16" s="12">
        <f t="shared" si="0"/>
        <v>147.13333333333333</v>
      </c>
    </row>
    <row r="17" spans="1:24" x14ac:dyDescent="0.2">
      <c r="A17" t="s">
        <v>59</v>
      </c>
      <c r="B17" s="8" t="s">
        <v>25</v>
      </c>
      <c r="N17" s="132" t="s">
        <v>138</v>
      </c>
      <c r="O17" s="132"/>
      <c r="P17" s="132"/>
      <c r="Q17" s="132"/>
      <c r="R17" s="132"/>
      <c r="S17" s="132"/>
      <c r="T17" s="132"/>
      <c r="U17" s="132"/>
      <c r="V17" s="132"/>
      <c r="W17" s="132"/>
      <c r="X17" s="132"/>
    </row>
    <row r="18" spans="1:24" x14ac:dyDescent="0.2">
      <c r="A18" t="s">
        <v>59</v>
      </c>
      <c r="N18" s="132"/>
      <c r="O18" s="132"/>
      <c r="P18" s="132"/>
      <c r="Q18" s="132"/>
      <c r="R18" s="132"/>
      <c r="S18" s="132"/>
      <c r="T18" s="132"/>
      <c r="U18" s="132"/>
      <c r="V18" s="132"/>
      <c r="W18" s="132"/>
      <c r="X18" s="132"/>
    </row>
    <row r="19" spans="1:24" x14ac:dyDescent="0.2">
      <c r="A19" t="s">
        <v>59</v>
      </c>
      <c r="N19" s="132"/>
      <c r="O19" s="132"/>
      <c r="P19" s="132"/>
      <c r="Q19" s="132"/>
      <c r="R19" s="132"/>
      <c r="S19" s="132"/>
      <c r="T19" s="132"/>
      <c r="U19" s="132"/>
      <c r="V19" s="132"/>
      <c r="W19" s="132"/>
      <c r="X19" s="132"/>
    </row>
    <row r="20" spans="1:24" x14ac:dyDescent="0.2">
      <c r="A20" t="s">
        <v>59</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t="s">
        <v>59</v>
      </c>
      <c r="B21" s="6" t="s">
        <v>2</v>
      </c>
      <c r="C21" s="6"/>
      <c r="D21" s="6"/>
      <c r="E21" s="6"/>
      <c r="F21" s="6"/>
      <c r="G21" s="6"/>
      <c r="H21" s="6"/>
      <c r="I21" s="6"/>
      <c r="J21" s="6"/>
      <c r="K21" s="12"/>
    </row>
    <row r="22" spans="1:24" x14ac:dyDescent="0.2">
      <c r="A22" t="s">
        <v>59</v>
      </c>
      <c r="B22" s="6" t="s">
        <v>3</v>
      </c>
      <c r="C22" s="6">
        <v>16</v>
      </c>
      <c r="D22" s="6">
        <v>16</v>
      </c>
      <c r="E22" s="6">
        <v>12</v>
      </c>
      <c r="F22" s="6">
        <v>20</v>
      </c>
      <c r="G22" s="6">
        <v>26</v>
      </c>
      <c r="H22" s="6">
        <v>24</v>
      </c>
      <c r="I22" s="6">
        <v>17</v>
      </c>
      <c r="J22" s="6">
        <v>22</v>
      </c>
      <c r="K22" s="12">
        <f>AVERAGE(F22:J22)</f>
        <v>21.8</v>
      </c>
    </row>
    <row r="23" spans="1:24" x14ac:dyDescent="0.2">
      <c r="A23" t="s">
        <v>59</v>
      </c>
      <c r="B23" s="6" t="s">
        <v>4</v>
      </c>
      <c r="C23" s="6">
        <v>29</v>
      </c>
      <c r="D23" s="6">
        <v>41</v>
      </c>
      <c r="E23" s="6">
        <v>35</v>
      </c>
      <c r="F23" s="6">
        <v>33</v>
      </c>
      <c r="G23" s="6">
        <v>36</v>
      </c>
      <c r="H23" s="6">
        <v>27</v>
      </c>
      <c r="I23" s="6">
        <v>28</v>
      </c>
      <c r="J23" s="6">
        <v>33</v>
      </c>
      <c r="K23" s="12">
        <f t="shared" ref="K23:K25" si="2">AVERAGE(F23:J23)</f>
        <v>31.4</v>
      </c>
    </row>
    <row r="24" spans="1:24" x14ac:dyDescent="0.2">
      <c r="A24" t="s">
        <v>59</v>
      </c>
      <c r="B24" s="6" t="s">
        <v>5</v>
      </c>
      <c r="C24" s="6">
        <v>45</v>
      </c>
      <c r="D24" s="6">
        <f>SUM(D22:D23)</f>
        <v>57</v>
      </c>
      <c r="E24" s="6">
        <f>SUM(E22:E23)</f>
        <v>47</v>
      </c>
      <c r="F24" s="6">
        <f>SUM(F22:F23)</f>
        <v>53</v>
      </c>
      <c r="G24" s="6">
        <v>62</v>
      </c>
      <c r="H24" s="6">
        <v>51</v>
      </c>
      <c r="I24" s="6">
        <v>45</v>
      </c>
      <c r="J24" s="6">
        <v>55</v>
      </c>
      <c r="K24" s="12">
        <f t="shared" si="2"/>
        <v>53.2</v>
      </c>
    </row>
    <row r="25" spans="1:24" x14ac:dyDescent="0.2">
      <c r="A25" t="s">
        <v>59</v>
      </c>
      <c r="B25" s="11" t="s">
        <v>21</v>
      </c>
      <c r="C25" s="12">
        <v>25.666666666666664</v>
      </c>
      <c r="D25" s="12">
        <f t="shared" ref="D25:I25" si="3">D22+D23/3</f>
        <v>29.666666666666664</v>
      </c>
      <c r="E25" s="12">
        <f t="shared" si="3"/>
        <v>23.666666666666664</v>
      </c>
      <c r="F25" s="12">
        <f t="shared" si="3"/>
        <v>31</v>
      </c>
      <c r="G25" s="12">
        <f t="shared" si="3"/>
        <v>38</v>
      </c>
      <c r="H25" s="12">
        <f t="shared" si="3"/>
        <v>33</v>
      </c>
      <c r="I25" s="12">
        <f t="shared" si="3"/>
        <v>26.333333333333336</v>
      </c>
      <c r="J25" s="12">
        <f t="shared" ref="J25" si="4">J22+J23/3</f>
        <v>33</v>
      </c>
      <c r="K25" s="12">
        <f t="shared" si="2"/>
        <v>32.266666666666666</v>
      </c>
    </row>
    <row r="26" spans="1:24" x14ac:dyDescent="0.2">
      <c r="A26" t="s">
        <v>59</v>
      </c>
      <c r="B26" s="8" t="s">
        <v>25</v>
      </c>
      <c r="C26" s="10"/>
      <c r="D26" s="10"/>
      <c r="E26" s="10"/>
      <c r="F26" s="10"/>
      <c r="G26" s="10"/>
      <c r="H26" s="10"/>
      <c r="I26" s="10"/>
      <c r="J26" s="10"/>
      <c r="K26" s="10"/>
    </row>
    <row r="27" spans="1:24" ht="13.5" x14ac:dyDescent="0.25">
      <c r="A27" t="s">
        <v>59</v>
      </c>
      <c r="B27" s="93" t="s">
        <v>95</v>
      </c>
    </row>
    <row r="28" spans="1:24" x14ac:dyDescent="0.2">
      <c r="A28" t="s">
        <v>59</v>
      </c>
    </row>
    <row r="29" spans="1:24" ht="12.75" customHeight="1" x14ac:dyDescent="0.2">
      <c r="A29" t="s">
        <v>59</v>
      </c>
      <c r="B29" s="2" t="s">
        <v>18</v>
      </c>
      <c r="N29" s="128" t="s">
        <v>103</v>
      </c>
      <c r="O29" s="128"/>
      <c r="P29" s="128"/>
      <c r="Q29" s="128"/>
      <c r="R29" s="128"/>
      <c r="S29" s="128"/>
      <c r="T29" s="128"/>
      <c r="U29" s="128"/>
      <c r="V29" s="128"/>
      <c r="W29" s="128"/>
      <c r="X29" s="128"/>
    </row>
    <row r="30" spans="1:24" x14ac:dyDescent="0.2">
      <c r="A30" t="s">
        <v>59</v>
      </c>
      <c r="N30" s="128"/>
      <c r="O30" s="128"/>
      <c r="P30" s="128"/>
      <c r="Q30" s="128"/>
      <c r="R30" s="128"/>
      <c r="S30" s="128"/>
      <c r="T30" s="128"/>
      <c r="U30" s="128"/>
      <c r="V30" s="128"/>
      <c r="W30" s="128"/>
      <c r="X30" s="128"/>
    </row>
    <row r="31" spans="1:24" x14ac:dyDescent="0.2">
      <c r="A31" t="s">
        <v>59</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59</v>
      </c>
      <c r="B32" s="21" t="s">
        <v>1</v>
      </c>
      <c r="C32" s="6">
        <v>35</v>
      </c>
      <c r="D32" s="6">
        <v>38</v>
      </c>
      <c r="E32" s="6">
        <v>30</v>
      </c>
      <c r="F32" s="6">
        <v>38</v>
      </c>
      <c r="G32" s="6">
        <v>26</v>
      </c>
      <c r="H32" s="6">
        <v>34</v>
      </c>
      <c r="I32" s="6">
        <v>30</v>
      </c>
      <c r="J32" s="6">
        <v>33</v>
      </c>
      <c r="K32" s="12">
        <f t="shared" ref="K32:K34" si="5">AVERAGE(F32:J32)</f>
        <v>32.200000000000003</v>
      </c>
    </row>
    <row r="33" spans="1:14" x14ac:dyDescent="0.2">
      <c r="A33" t="s">
        <v>59</v>
      </c>
      <c r="B33" s="21" t="s">
        <v>11</v>
      </c>
      <c r="C33" s="6">
        <v>10</v>
      </c>
      <c r="D33" s="6">
        <v>14</v>
      </c>
      <c r="E33" s="6">
        <v>10</v>
      </c>
      <c r="F33" s="6">
        <v>6</v>
      </c>
      <c r="G33" s="6">
        <v>17</v>
      </c>
      <c r="H33" s="6">
        <v>18</v>
      </c>
      <c r="I33" s="6">
        <v>17</v>
      </c>
      <c r="J33" s="6">
        <v>9</v>
      </c>
      <c r="K33" s="12">
        <f t="shared" si="5"/>
        <v>13.4</v>
      </c>
    </row>
    <row r="34" spans="1:14" ht="12.75" customHeight="1" x14ac:dyDescent="0.2">
      <c r="A34" t="s">
        <v>59</v>
      </c>
      <c r="B34" s="21" t="s">
        <v>148</v>
      </c>
      <c r="C34" s="21">
        <v>5</v>
      </c>
      <c r="D34" s="21"/>
      <c r="E34" s="21"/>
      <c r="F34" s="21">
        <v>3</v>
      </c>
      <c r="G34" s="21">
        <v>5</v>
      </c>
      <c r="H34" s="21"/>
      <c r="I34" s="21">
        <v>2</v>
      </c>
      <c r="J34" s="21">
        <v>1</v>
      </c>
      <c r="K34" s="12">
        <f t="shared" si="5"/>
        <v>2.75</v>
      </c>
    </row>
    <row r="35" spans="1:14" x14ac:dyDescent="0.2">
      <c r="A35" t="s">
        <v>59</v>
      </c>
    </row>
    <row r="36" spans="1:14" x14ac:dyDescent="0.2">
      <c r="A36" t="s">
        <v>59</v>
      </c>
      <c r="B36" s="2" t="s">
        <v>19</v>
      </c>
    </row>
    <row r="37" spans="1:14" x14ac:dyDescent="0.2">
      <c r="A37" t="s">
        <v>59</v>
      </c>
    </row>
    <row r="38" spans="1:14" x14ac:dyDescent="0.2">
      <c r="A38" t="s">
        <v>59</v>
      </c>
      <c r="C38" s="5" t="s">
        <v>67</v>
      </c>
      <c r="D38" s="5" t="s">
        <v>68</v>
      </c>
      <c r="E38" s="5" t="s">
        <v>82</v>
      </c>
      <c r="F38" s="5" t="s">
        <v>85</v>
      </c>
      <c r="G38" s="5" t="s">
        <v>89</v>
      </c>
      <c r="H38" s="5" t="s">
        <v>92</v>
      </c>
      <c r="I38" s="5" t="s">
        <v>93</v>
      </c>
      <c r="J38" s="99" t="s">
        <v>140</v>
      </c>
      <c r="K38" s="4" t="s">
        <v>94</v>
      </c>
    </row>
    <row r="39" spans="1:14" x14ac:dyDescent="0.2">
      <c r="A39" t="s">
        <v>59</v>
      </c>
      <c r="B39" s="21" t="s">
        <v>1</v>
      </c>
      <c r="C39" s="12">
        <v>6.9428571428571431</v>
      </c>
      <c r="D39" s="12">
        <f t="shared" ref="D39:J39" si="6">D15/D32</f>
        <v>6.7105263157894735</v>
      </c>
      <c r="E39" s="12">
        <f t="shared" si="6"/>
        <v>6.2333333333333334</v>
      </c>
      <c r="F39" s="12">
        <f t="shared" si="6"/>
        <v>4.4736842105263159</v>
      </c>
      <c r="G39" s="12">
        <f t="shared" si="6"/>
        <v>6.5</v>
      </c>
      <c r="H39" s="12">
        <f t="shared" si="6"/>
        <v>5</v>
      </c>
      <c r="I39" s="12">
        <f t="shared" si="6"/>
        <v>4.8</v>
      </c>
      <c r="J39" s="12">
        <f t="shared" si="6"/>
        <v>6.666666666666667</v>
      </c>
      <c r="K39" s="12">
        <f t="shared" ref="K39:K40" si="7">AVERAGE(F39:J39)</f>
        <v>5.4880701754385965</v>
      </c>
    </row>
    <row r="40" spans="1:14" x14ac:dyDescent="0.2">
      <c r="A40" t="s">
        <v>59</v>
      </c>
      <c r="B40" s="21" t="s">
        <v>11</v>
      </c>
      <c r="C40" s="12">
        <v>4.5</v>
      </c>
      <c r="D40" s="12">
        <f t="shared" ref="D40:E40" si="8">D24/(D33+D34)</f>
        <v>4.0714285714285712</v>
      </c>
      <c r="E40" s="12">
        <f t="shared" si="8"/>
        <v>4.7</v>
      </c>
      <c r="F40" s="12">
        <f t="shared" ref="F40:J40" si="9">F24/F33</f>
        <v>8.8333333333333339</v>
      </c>
      <c r="G40" s="12">
        <f t="shared" si="9"/>
        <v>3.6470588235294117</v>
      </c>
      <c r="H40" s="12">
        <f t="shared" si="9"/>
        <v>2.8333333333333335</v>
      </c>
      <c r="I40" s="12">
        <f t="shared" si="9"/>
        <v>2.6470588235294117</v>
      </c>
      <c r="J40" s="12">
        <f t="shared" si="9"/>
        <v>6.1111111111111107</v>
      </c>
      <c r="K40" s="12">
        <f t="shared" si="7"/>
        <v>4.81437908496732</v>
      </c>
    </row>
    <row r="41" spans="1:14" x14ac:dyDescent="0.2">
      <c r="A41" t="s">
        <v>59</v>
      </c>
      <c r="B41" s="30" t="s">
        <v>69</v>
      </c>
      <c r="C41" s="10"/>
      <c r="D41" s="10"/>
      <c r="E41" s="10"/>
      <c r="F41" s="10"/>
      <c r="G41" s="10"/>
      <c r="H41" s="10"/>
      <c r="I41" s="10"/>
      <c r="J41" s="10"/>
      <c r="K41" s="10"/>
    </row>
    <row r="42" spans="1:14" x14ac:dyDescent="0.2">
      <c r="A42" t="s">
        <v>59</v>
      </c>
    </row>
    <row r="43" spans="1:14" x14ac:dyDescent="0.2">
      <c r="A43" t="s">
        <v>59</v>
      </c>
      <c r="B43" s="2" t="s">
        <v>7</v>
      </c>
      <c r="N43" s="114" t="s">
        <v>126</v>
      </c>
    </row>
    <row r="44" spans="1:14" x14ac:dyDescent="0.2">
      <c r="A44" t="s">
        <v>59</v>
      </c>
    </row>
    <row r="45" spans="1:14" x14ac:dyDescent="0.2">
      <c r="A45" t="s">
        <v>59</v>
      </c>
      <c r="B45" s="7"/>
      <c r="C45" s="5" t="s">
        <v>67</v>
      </c>
      <c r="D45" s="5" t="s">
        <v>68</v>
      </c>
      <c r="E45" s="5" t="s">
        <v>82</v>
      </c>
      <c r="F45" s="5" t="s">
        <v>85</v>
      </c>
      <c r="G45" s="5" t="s">
        <v>89</v>
      </c>
      <c r="H45" s="5" t="s">
        <v>92</v>
      </c>
      <c r="I45" s="5" t="s">
        <v>93</v>
      </c>
      <c r="J45" s="99" t="s">
        <v>140</v>
      </c>
      <c r="K45" s="4" t="s">
        <v>94</v>
      </c>
    </row>
    <row r="46" spans="1:14" x14ac:dyDescent="0.2">
      <c r="A46" t="s">
        <v>59</v>
      </c>
      <c r="B46" s="6" t="s">
        <v>20</v>
      </c>
      <c r="C46" s="73">
        <v>10862</v>
      </c>
      <c r="D46" s="73">
        <f>66+10192</f>
        <v>10258</v>
      </c>
      <c r="E46" s="73">
        <v>9883</v>
      </c>
      <c r="F46" s="73">
        <v>10034</v>
      </c>
      <c r="G46" s="73">
        <v>10774</v>
      </c>
      <c r="H46" s="73">
        <v>9812</v>
      </c>
      <c r="I46" s="73">
        <v>10471</v>
      </c>
      <c r="J46" s="102">
        <v>11452</v>
      </c>
      <c r="K46" s="124">
        <f t="shared" ref="K46:K48" si="10">AVERAGE(F46:J46)</f>
        <v>10508.6</v>
      </c>
    </row>
    <row r="47" spans="1:14" x14ac:dyDescent="0.2">
      <c r="A47" t="s">
        <v>59</v>
      </c>
      <c r="B47" s="6" t="s">
        <v>11</v>
      </c>
      <c r="C47" s="73">
        <v>543</v>
      </c>
      <c r="D47" s="73">
        <v>484</v>
      </c>
      <c r="E47" s="73">
        <v>507</v>
      </c>
      <c r="F47" s="73">
        <v>610</v>
      </c>
      <c r="G47" s="73">
        <v>673</v>
      </c>
      <c r="H47" s="73">
        <v>630</v>
      </c>
      <c r="I47" s="73">
        <v>575</v>
      </c>
      <c r="J47" s="102">
        <v>699</v>
      </c>
      <c r="K47" s="124">
        <f t="shared" si="10"/>
        <v>637.4</v>
      </c>
    </row>
    <row r="48" spans="1:14" x14ac:dyDescent="0.2">
      <c r="A48" t="s">
        <v>59</v>
      </c>
      <c r="B48" s="6" t="s">
        <v>5</v>
      </c>
      <c r="C48" s="73">
        <v>11405</v>
      </c>
      <c r="D48" s="73">
        <f>SUM(D46:D47)</f>
        <v>10742</v>
      </c>
      <c r="E48" s="73">
        <f>SUM(E46:E47)</f>
        <v>10390</v>
      </c>
      <c r="F48" s="73">
        <f>SUM(F46:F47)</f>
        <v>10644</v>
      </c>
      <c r="G48" s="73">
        <v>11447</v>
      </c>
      <c r="H48" s="73">
        <v>10442</v>
      </c>
      <c r="I48" s="73">
        <v>11046</v>
      </c>
      <c r="J48" s="102">
        <v>12151</v>
      </c>
      <c r="K48" s="124">
        <f t="shared" si="10"/>
        <v>11146</v>
      </c>
    </row>
    <row r="49" spans="1:24" x14ac:dyDescent="0.2">
      <c r="A49" t="s">
        <v>59</v>
      </c>
    </row>
    <row r="50" spans="1:24" x14ac:dyDescent="0.2">
      <c r="A50" t="s">
        <v>59</v>
      </c>
    </row>
    <row r="51" spans="1:24" x14ac:dyDescent="0.2">
      <c r="A51" t="s">
        <v>59</v>
      </c>
      <c r="B51" s="2" t="s">
        <v>8</v>
      </c>
    </row>
    <row r="52" spans="1:24" x14ac:dyDescent="0.2">
      <c r="A52" t="s">
        <v>59</v>
      </c>
    </row>
    <row r="53" spans="1:24" x14ac:dyDescent="0.2">
      <c r="A53" t="s">
        <v>59</v>
      </c>
      <c r="B53" s="7"/>
      <c r="C53" s="5" t="s">
        <v>67</v>
      </c>
      <c r="D53" s="5" t="s">
        <v>68</v>
      </c>
      <c r="E53" s="5" t="s">
        <v>82</v>
      </c>
      <c r="F53" s="5" t="s">
        <v>85</v>
      </c>
      <c r="G53" s="5" t="s">
        <v>89</v>
      </c>
      <c r="H53" s="5" t="s">
        <v>92</v>
      </c>
      <c r="I53" s="5" t="s">
        <v>93</v>
      </c>
      <c r="J53" s="99" t="s">
        <v>140</v>
      </c>
      <c r="K53" s="4" t="s">
        <v>94</v>
      </c>
    </row>
    <row r="54" spans="1:24" x14ac:dyDescent="0.2">
      <c r="A54" t="s">
        <v>59</v>
      </c>
      <c r="B54" s="6" t="s">
        <v>9</v>
      </c>
      <c r="C54" s="6">
        <v>42</v>
      </c>
      <c r="D54" s="6">
        <v>37</v>
      </c>
      <c r="E54" s="6">
        <v>35</v>
      </c>
      <c r="F54" s="6">
        <v>34</v>
      </c>
      <c r="G54" s="6">
        <v>42</v>
      </c>
      <c r="H54" s="6">
        <v>40</v>
      </c>
      <c r="I54" s="6">
        <v>41</v>
      </c>
      <c r="J54" s="6">
        <v>34</v>
      </c>
      <c r="K54" s="12">
        <f t="shared" ref="K54:K56" si="11">AVERAGE(F54:J54)</f>
        <v>38.200000000000003</v>
      </c>
    </row>
    <row r="55" spans="1:24" x14ac:dyDescent="0.2">
      <c r="A55" t="s">
        <v>59</v>
      </c>
      <c r="B55" s="6" t="s">
        <v>10</v>
      </c>
      <c r="C55" s="6">
        <v>18</v>
      </c>
      <c r="D55" s="6">
        <v>18</v>
      </c>
      <c r="E55" s="6">
        <v>17</v>
      </c>
      <c r="F55" s="6">
        <v>17</v>
      </c>
      <c r="G55" s="6">
        <v>17</v>
      </c>
      <c r="H55" s="6">
        <v>24</v>
      </c>
      <c r="I55" s="6">
        <v>19</v>
      </c>
      <c r="J55" s="6">
        <v>15</v>
      </c>
      <c r="K55" s="12">
        <f t="shared" si="11"/>
        <v>18.399999999999999</v>
      </c>
    </row>
    <row r="56" spans="1:24" x14ac:dyDescent="0.2">
      <c r="A56" t="s">
        <v>59</v>
      </c>
      <c r="B56" s="6" t="s">
        <v>11</v>
      </c>
      <c r="C56" s="27">
        <v>12</v>
      </c>
      <c r="D56" s="27">
        <v>11</v>
      </c>
      <c r="E56" s="27">
        <v>10</v>
      </c>
      <c r="F56" s="27">
        <v>11</v>
      </c>
      <c r="G56" s="27">
        <v>13</v>
      </c>
      <c r="H56" s="27">
        <v>12</v>
      </c>
      <c r="I56" s="27">
        <v>10</v>
      </c>
      <c r="J56" s="27">
        <v>13</v>
      </c>
      <c r="K56" s="12">
        <f t="shared" si="11"/>
        <v>11.8</v>
      </c>
    </row>
    <row r="57" spans="1:24" x14ac:dyDescent="0.2">
      <c r="A57" t="s">
        <v>59</v>
      </c>
      <c r="B57" s="16" t="s">
        <v>22</v>
      </c>
    </row>
    <row r="58" spans="1:24" x14ac:dyDescent="0.2">
      <c r="A58" t="s">
        <v>59</v>
      </c>
    </row>
    <row r="59" spans="1:24" x14ac:dyDescent="0.2">
      <c r="A59" t="s">
        <v>59</v>
      </c>
    </row>
    <row r="60" spans="1:24" x14ac:dyDescent="0.2">
      <c r="A60" t="s">
        <v>59</v>
      </c>
      <c r="B60" s="2" t="s">
        <v>24</v>
      </c>
      <c r="D60" s="78" t="s">
        <v>90</v>
      </c>
      <c r="N60" s="128" t="s">
        <v>101</v>
      </c>
      <c r="O60" s="128"/>
      <c r="P60" s="128"/>
      <c r="Q60" s="128"/>
      <c r="R60" s="128"/>
      <c r="S60" s="128"/>
      <c r="T60" s="128"/>
      <c r="U60" s="128"/>
      <c r="V60" s="128"/>
      <c r="W60" s="128"/>
      <c r="X60" s="128"/>
    </row>
    <row r="61" spans="1:24" x14ac:dyDescent="0.2">
      <c r="A61" t="s">
        <v>59</v>
      </c>
      <c r="B61" s="104" t="s">
        <v>100</v>
      </c>
      <c r="N61" s="128"/>
      <c r="O61" s="128"/>
      <c r="P61" s="128"/>
      <c r="Q61" s="128"/>
      <c r="R61" s="128"/>
      <c r="S61" s="128"/>
      <c r="T61" s="128"/>
      <c r="U61" s="128"/>
      <c r="V61" s="128"/>
      <c r="W61" s="128"/>
      <c r="X61" s="128"/>
    </row>
    <row r="62" spans="1:24" x14ac:dyDescent="0.2">
      <c r="A62" t="s">
        <v>59</v>
      </c>
      <c r="B62" s="7"/>
      <c r="C62" s="5" t="s">
        <v>67</v>
      </c>
      <c r="D62" s="5" t="s">
        <v>68</v>
      </c>
      <c r="E62" s="5" t="s">
        <v>82</v>
      </c>
      <c r="F62" s="5" t="s">
        <v>85</v>
      </c>
      <c r="G62" s="5" t="s">
        <v>89</v>
      </c>
      <c r="H62" s="5" t="s">
        <v>92</v>
      </c>
      <c r="I62" s="5" t="s">
        <v>93</v>
      </c>
      <c r="J62" s="99" t="s">
        <v>140</v>
      </c>
      <c r="K62" s="4" t="s">
        <v>94</v>
      </c>
    </row>
    <row r="63" spans="1:24" x14ac:dyDescent="0.2">
      <c r="A63" t="s">
        <v>59</v>
      </c>
      <c r="B63" s="6" t="s">
        <v>3</v>
      </c>
      <c r="C63" s="17">
        <v>15</v>
      </c>
      <c r="D63" s="17">
        <v>16</v>
      </c>
      <c r="E63" s="17">
        <v>15</v>
      </c>
      <c r="F63" s="17">
        <v>15</v>
      </c>
      <c r="G63" s="17">
        <v>15</v>
      </c>
      <c r="H63" s="17">
        <v>14</v>
      </c>
      <c r="I63" s="17">
        <v>15</v>
      </c>
      <c r="J63" s="17">
        <v>17</v>
      </c>
      <c r="K63" s="12">
        <f t="shared" ref="K63:K66" si="12">AVERAGE(F63:J63)</f>
        <v>15.2</v>
      </c>
      <c r="N63" s="132" t="s">
        <v>139</v>
      </c>
      <c r="O63" s="132"/>
      <c r="P63" s="132"/>
      <c r="Q63" s="132"/>
      <c r="R63" s="132"/>
      <c r="S63" s="132"/>
      <c r="T63" s="132"/>
      <c r="U63" s="132"/>
      <c r="V63" s="132"/>
      <c r="W63" s="132"/>
      <c r="X63" s="132"/>
    </row>
    <row r="64" spans="1:24" x14ac:dyDescent="0.2">
      <c r="A64" t="s">
        <v>59</v>
      </c>
      <c r="B64" s="6" t="s">
        <v>4</v>
      </c>
      <c r="C64" s="17">
        <v>6</v>
      </c>
      <c r="D64" s="17">
        <v>3</v>
      </c>
      <c r="E64" s="17">
        <v>6</v>
      </c>
      <c r="F64" s="17">
        <v>4</v>
      </c>
      <c r="G64" s="17">
        <v>2</v>
      </c>
      <c r="H64" s="17">
        <v>2</v>
      </c>
      <c r="I64" s="17">
        <v>1</v>
      </c>
      <c r="J64" s="17">
        <v>2</v>
      </c>
      <c r="K64" s="12">
        <f t="shared" si="12"/>
        <v>2.2000000000000002</v>
      </c>
      <c r="N64" s="132"/>
      <c r="O64" s="132"/>
      <c r="P64" s="132"/>
      <c r="Q64" s="132"/>
      <c r="R64" s="132"/>
      <c r="S64" s="132"/>
      <c r="T64" s="132"/>
      <c r="U64" s="132"/>
      <c r="V64" s="132"/>
      <c r="W64" s="132"/>
      <c r="X64" s="132"/>
    </row>
    <row r="65" spans="1:24" x14ac:dyDescent="0.2">
      <c r="A65" t="s">
        <v>59</v>
      </c>
      <c r="B65" s="6" t="s">
        <v>5</v>
      </c>
      <c r="C65" s="6">
        <v>21</v>
      </c>
      <c r="D65" s="6">
        <f>SUM(D63:D64)</f>
        <v>19</v>
      </c>
      <c r="E65" s="6">
        <f>SUM(E63:E64)</f>
        <v>21</v>
      </c>
      <c r="F65" s="6">
        <f>SUM(F63:F64)</f>
        <v>19</v>
      </c>
      <c r="G65" s="6">
        <f>SUM(G63:G64)</f>
        <v>17</v>
      </c>
      <c r="H65" s="6">
        <v>16</v>
      </c>
      <c r="I65" s="6">
        <v>16</v>
      </c>
      <c r="J65" s="6">
        <v>19</v>
      </c>
      <c r="K65" s="12">
        <f t="shared" si="12"/>
        <v>17.399999999999999</v>
      </c>
      <c r="N65" s="132"/>
      <c r="O65" s="132"/>
      <c r="P65" s="132"/>
      <c r="Q65" s="132"/>
      <c r="R65" s="132"/>
      <c r="S65" s="132"/>
      <c r="T65" s="132"/>
      <c r="U65" s="132"/>
      <c r="V65" s="132"/>
      <c r="W65" s="132"/>
      <c r="X65" s="132"/>
    </row>
    <row r="66" spans="1:24" x14ac:dyDescent="0.2">
      <c r="A66" t="s">
        <v>59</v>
      </c>
      <c r="B66" s="11" t="s">
        <v>23</v>
      </c>
      <c r="C66" s="12">
        <v>17</v>
      </c>
      <c r="D66" s="12">
        <f t="shared" ref="D66:I66" si="13">D63+D64/3</f>
        <v>17</v>
      </c>
      <c r="E66" s="12">
        <f t="shared" si="13"/>
        <v>17</v>
      </c>
      <c r="F66" s="12">
        <f t="shared" si="13"/>
        <v>16.333333333333332</v>
      </c>
      <c r="G66" s="12">
        <f t="shared" si="13"/>
        <v>15.666666666666666</v>
      </c>
      <c r="H66" s="12">
        <f t="shared" si="13"/>
        <v>14.666666666666666</v>
      </c>
      <c r="I66" s="12">
        <f t="shared" si="13"/>
        <v>15.333333333333334</v>
      </c>
      <c r="J66" s="12">
        <f t="shared" ref="J66" si="14">J63+J64/3</f>
        <v>17.666666666666668</v>
      </c>
      <c r="K66" s="12">
        <f t="shared" si="12"/>
        <v>15.933333333333334</v>
      </c>
      <c r="N66" s="132"/>
      <c r="O66" s="132"/>
      <c r="P66" s="132"/>
      <c r="Q66" s="132"/>
      <c r="R66" s="132"/>
      <c r="S66" s="132"/>
      <c r="T66" s="132"/>
      <c r="U66" s="132"/>
      <c r="V66" s="132"/>
      <c r="W66" s="132"/>
      <c r="X66" s="132"/>
    </row>
    <row r="67" spans="1:24" x14ac:dyDescent="0.2">
      <c r="A67" t="s">
        <v>59</v>
      </c>
      <c r="B67" s="8" t="s">
        <v>26</v>
      </c>
    </row>
    <row r="68" spans="1:24" x14ac:dyDescent="0.2">
      <c r="A68" t="s">
        <v>59</v>
      </c>
    </row>
    <row r="69" spans="1:24" x14ac:dyDescent="0.2">
      <c r="A69" t="s">
        <v>59</v>
      </c>
    </row>
    <row r="70" spans="1:24" x14ac:dyDescent="0.2">
      <c r="A70" t="s">
        <v>59</v>
      </c>
      <c r="B70" s="2" t="s">
        <v>27</v>
      </c>
    </row>
    <row r="71" spans="1:24" x14ac:dyDescent="0.2">
      <c r="A71" t="s">
        <v>59</v>
      </c>
      <c r="B71" s="2"/>
    </row>
    <row r="72" spans="1:24" x14ac:dyDescent="0.2">
      <c r="A72" t="s">
        <v>59</v>
      </c>
      <c r="C72" s="5" t="s">
        <v>67</v>
      </c>
      <c r="D72" s="5" t="s">
        <v>68</v>
      </c>
      <c r="E72" s="5" t="s">
        <v>82</v>
      </c>
      <c r="F72" s="5" t="s">
        <v>85</v>
      </c>
      <c r="G72" s="5" t="s">
        <v>89</v>
      </c>
      <c r="H72" s="5" t="s">
        <v>92</v>
      </c>
      <c r="I72" s="5" t="s">
        <v>93</v>
      </c>
      <c r="J72" s="99" t="s">
        <v>140</v>
      </c>
      <c r="K72" s="4" t="s">
        <v>94</v>
      </c>
    </row>
    <row r="73" spans="1:24" x14ac:dyDescent="0.2">
      <c r="A73" t="s">
        <v>59</v>
      </c>
      <c r="B73" s="6" t="s">
        <v>6</v>
      </c>
      <c r="C73" s="12">
        <v>12.352941176470589</v>
      </c>
      <c r="D73" s="12">
        <f>(D16+D25)/D66</f>
        <v>13.098039215686274</v>
      </c>
      <c r="E73" s="12">
        <f>(E16+E25)/E66</f>
        <v>9.4117647058823533</v>
      </c>
      <c r="F73" s="12">
        <f>(F16+F25)/F66</f>
        <v>9.7346938775510203</v>
      </c>
      <c r="G73" s="12">
        <f t="shared" ref="G73:J73" si="15">(G16+G25)/G66</f>
        <v>11.893617021276597</v>
      </c>
      <c r="H73" s="12">
        <f t="shared" si="15"/>
        <v>12.659090909090908</v>
      </c>
      <c r="I73" s="12">
        <f t="shared" si="15"/>
        <v>9.804347826086957</v>
      </c>
      <c r="J73" s="12">
        <f t="shared" si="15"/>
        <v>12.207547169811319</v>
      </c>
      <c r="K73" s="12">
        <f t="shared" ref="K73" si="16">AVERAGE(F73:J73)</f>
        <v>11.259859360763361</v>
      </c>
    </row>
    <row r="74" spans="1:24" x14ac:dyDescent="0.2">
      <c r="A74" t="s">
        <v>59</v>
      </c>
      <c r="C74" s="10"/>
      <c r="D74" s="10"/>
      <c r="E74" s="10"/>
      <c r="F74" s="10"/>
      <c r="G74" s="10"/>
      <c r="H74" s="10"/>
      <c r="I74" s="10"/>
      <c r="J74" s="10"/>
      <c r="K74" s="10"/>
    </row>
    <row r="75" spans="1:24" x14ac:dyDescent="0.2">
      <c r="A75" t="s">
        <v>59</v>
      </c>
    </row>
    <row r="76" spans="1:24" x14ac:dyDescent="0.2">
      <c r="A76" t="s">
        <v>59</v>
      </c>
      <c r="B76" s="2" t="s">
        <v>14</v>
      </c>
    </row>
    <row r="77" spans="1:24" x14ac:dyDescent="0.2">
      <c r="A77" t="s">
        <v>59</v>
      </c>
      <c r="B77" s="2"/>
    </row>
    <row r="78" spans="1:24" x14ac:dyDescent="0.2">
      <c r="A78" t="s">
        <v>59</v>
      </c>
      <c r="C78" s="5" t="s">
        <v>67</v>
      </c>
      <c r="D78" s="5" t="s">
        <v>68</v>
      </c>
      <c r="E78" s="5" t="s">
        <v>82</v>
      </c>
      <c r="F78" s="5" t="s">
        <v>85</v>
      </c>
      <c r="G78" s="5" t="s">
        <v>85</v>
      </c>
      <c r="H78" s="5" t="s">
        <v>92</v>
      </c>
      <c r="I78" s="5" t="s">
        <v>93</v>
      </c>
      <c r="J78" s="99" t="s">
        <v>140</v>
      </c>
      <c r="K78" s="4" t="s">
        <v>94</v>
      </c>
    </row>
    <row r="79" spans="1:24" x14ac:dyDescent="0.2">
      <c r="A79" t="s">
        <v>59</v>
      </c>
      <c r="B79" s="6" t="s">
        <v>12</v>
      </c>
      <c r="C79" s="12">
        <v>670.88235294117646</v>
      </c>
      <c r="D79" s="12">
        <f t="shared" ref="D79:I79" si="17">D48/D66</f>
        <v>631.88235294117646</v>
      </c>
      <c r="E79" s="12">
        <f t="shared" si="17"/>
        <v>611.17647058823525</v>
      </c>
      <c r="F79" s="12">
        <f t="shared" si="17"/>
        <v>651.67346938775518</v>
      </c>
      <c r="G79" s="12">
        <f t="shared" si="17"/>
        <v>730.65957446808511</v>
      </c>
      <c r="H79" s="12">
        <f t="shared" si="17"/>
        <v>711.9545454545455</v>
      </c>
      <c r="I79" s="12">
        <f t="shared" si="17"/>
        <v>720.39130434782601</v>
      </c>
      <c r="J79" s="12">
        <f t="shared" ref="J79" si="18">J48/J66</f>
        <v>687.79245283018861</v>
      </c>
      <c r="K79" s="12">
        <f t="shared" ref="K79" si="19">AVERAGE(F79:J79)</f>
        <v>700.49426929768003</v>
      </c>
    </row>
    <row r="80" spans="1:24" x14ac:dyDescent="0.2">
      <c r="A80" t="s">
        <v>59</v>
      </c>
      <c r="C80" s="10"/>
      <c r="D80" s="10"/>
      <c r="E80" s="10"/>
      <c r="F80" s="10"/>
      <c r="G80" s="10"/>
      <c r="H80" s="5"/>
      <c r="I80" s="5"/>
      <c r="J80" s="99"/>
      <c r="K80" s="10"/>
    </row>
    <row r="81" spans="1:10" x14ac:dyDescent="0.2">
      <c r="A81" t="s">
        <v>59</v>
      </c>
      <c r="H81" s="5"/>
      <c r="I81" s="5"/>
      <c r="J81" s="99"/>
    </row>
  </sheetData>
  <mergeCells count="6">
    <mergeCell ref="N9:X10"/>
    <mergeCell ref="N12:X15"/>
    <mergeCell ref="N60:X61"/>
    <mergeCell ref="N29:X31"/>
    <mergeCell ref="N63:X66"/>
    <mergeCell ref="N17:X20"/>
  </mergeCells>
  <phoneticPr fontId="11" type="noConversion"/>
  <pageMargins left="0.8" right="0.25" top="0.5"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F6" sqref="F6"/>
    </sheetView>
  </sheetViews>
  <sheetFormatPr defaultRowHeight="12.75" x14ac:dyDescent="0.2"/>
  <cols>
    <col min="1" max="1" width="0" hidden="1" customWidth="1"/>
    <col min="2" max="2" width="18.7109375" customWidth="1"/>
    <col min="3" max="5" width="12.7109375" hidden="1" customWidth="1"/>
    <col min="6" max="9" width="12.7109375" customWidth="1"/>
    <col min="10" max="10" width="12.7109375" style="111" customWidth="1"/>
    <col min="11" max="11" width="12.7109375" customWidth="1"/>
    <col min="14" max="14" width="12.7109375" customWidth="1"/>
    <col min="15" max="15" width="12.28515625" bestFit="1" customWidth="1"/>
    <col min="16" max="16" width="11.7109375" bestFit="1" customWidth="1"/>
    <col min="17" max="17" width="11.28515625" bestFit="1" customWidth="1"/>
  </cols>
  <sheetData>
    <row r="1" spans="1:24" x14ac:dyDescent="0.2">
      <c r="A1" t="s">
        <v>48</v>
      </c>
      <c r="B1" s="15" t="s">
        <v>0</v>
      </c>
      <c r="C1" s="15"/>
      <c r="D1" s="15"/>
      <c r="E1" s="15"/>
      <c r="F1" s="86"/>
      <c r="G1" s="86"/>
      <c r="H1" s="86"/>
      <c r="I1" s="88"/>
      <c r="J1" s="88"/>
      <c r="K1" s="20"/>
    </row>
    <row r="2" spans="1:24" x14ac:dyDescent="0.2">
      <c r="A2" t="s">
        <v>48</v>
      </c>
      <c r="B2" s="15" t="s">
        <v>91</v>
      </c>
      <c r="C2" s="15"/>
      <c r="D2" s="15"/>
      <c r="E2" s="15"/>
      <c r="F2" s="86"/>
      <c r="G2" s="86"/>
      <c r="H2" s="86"/>
      <c r="I2" s="88"/>
      <c r="J2" s="88"/>
      <c r="K2" s="20"/>
      <c r="N2" s="36"/>
      <c r="O2" s="36"/>
      <c r="P2" s="36"/>
      <c r="Q2" s="36"/>
      <c r="R2" s="36"/>
    </row>
    <row r="3" spans="1:24" x14ac:dyDescent="0.2">
      <c r="A3" t="s">
        <v>48</v>
      </c>
      <c r="B3" s="28"/>
      <c r="K3" s="48"/>
    </row>
    <row r="4" spans="1:24" x14ac:dyDescent="0.2">
      <c r="A4" t="s">
        <v>48</v>
      </c>
      <c r="B4" s="113" t="s">
        <v>109</v>
      </c>
      <c r="C4" s="15"/>
      <c r="D4" s="15"/>
      <c r="E4" s="15"/>
      <c r="F4" s="86"/>
      <c r="G4" s="86"/>
      <c r="H4" s="86"/>
      <c r="I4" s="88"/>
      <c r="J4" s="88"/>
      <c r="K4" s="15"/>
    </row>
    <row r="5" spans="1:24" x14ac:dyDescent="0.2">
      <c r="A5" t="s">
        <v>48</v>
      </c>
      <c r="B5" s="1"/>
      <c r="C5" s="1"/>
      <c r="D5" s="1"/>
      <c r="E5" s="1"/>
      <c r="F5" s="1"/>
      <c r="H5" s="80"/>
      <c r="I5" s="88"/>
      <c r="J5" s="88"/>
      <c r="K5" s="87"/>
    </row>
    <row r="6" spans="1:24" ht="18" x14ac:dyDescent="0.25">
      <c r="A6" t="s">
        <v>48</v>
      </c>
      <c r="B6" s="9" t="s">
        <v>45</v>
      </c>
      <c r="C6" s="1"/>
      <c r="D6" s="75"/>
      <c r="F6" s="1"/>
      <c r="G6" s="1"/>
      <c r="H6" s="80"/>
      <c r="I6" s="88"/>
      <c r="J6" s="88"/>
      <c r="K6" s="39"/>
    </row>
    <row r="7" spans="1:24" x14ac:dyDescent="0.2">
      <c r="A7" t="s">
        <v>48</v>
      </c>
      <c r="B7" s="1"/>
      <c r="C7" s="1"/>
      <c r="D7" s="1"/>
      <c r="E7" s="1"/>
      <c r="F7" s="1"/>
      <c r="G7" s="1"/>
      <c r="H7" s="80"/>
      <c r="I7" s="88"/>
      <c r="J7" s="88"/>
      <c r="K7" s="1"/>
    </row>
    <row r="8" spans="1:24" x14ac:dyDescent="0.2">
      <c r="A8" t="s">
        <v>48</v>
      </c>
    </row>
    <row r="9" spans="1:24" x14ac:dyDescent="0.2">
      <c r="A9" t="s">
        <v>48</v>
      </c>
      <c r="B9" s="2" t="s">
        <v>16</v>
      </c>
      <c r="N9" s="131" t="s">
        <v>102</v>
      </c>
      <c r="O9" s="131"/>
      <c r="P9" s="131"/>
      <c r="Q9" s="131"/>
      <c r="R9" s="131"/>
      <c r="S9" s="131"/>
      <c r="T9" s="131"/>
      <c r="U9" s="131"/>
      <c r="V9" s="131"/>
      <c r="W9" s="131"/>
      <c r="X9" s="131"/>
    </row>
    <row r="10" spans="1:24" x14ac:dyDescent="0.2">
      <c r="A10" t="s">
        <v>48</v>
      </c>
      <c r="N10" s="131"/>
      <c r="O10" s="131"/>
      <c r="P10" s="131"/>
      <c r="Q10" s="131"/>
      <c r="R10" s="131"/>
      <c r="S10" s="131"/>
      <c r="T10" s="131"/>
      <c r="U10" s="131"/>
      <c r="V10" s="131"/>
      <c r="W10" s="131"/>
      <c r="X10" s="131"/>
    </row>
    <row r="11" spans="1:24" x14ac:dyDescent="0.2">
      <c r="A11" t="s">
        <v>48</v>
      </c>
      <c r="B11" s="3" t="s">
        <v>20</v>
      </c>
      <c r="C11" s="5" t="s">
        <v>67</v>
      </c>
      <c r="D11" s="5" t="s">
        <v>68</v>
      </c>
      <c r="E11" s="5" t="s">
        <v>82</v>
      </c>
      <c r="F11" s="5" t="s">
        <v>85</v>
      </c>
      <c r="G11" s="5" t="s">
        <v>89</v>
      </c>
      <c r="H11" s="5" t="s">
        <v>92</v>
      </c>
      <c r="I11" s="5" t="s">
        <v>93</v>
      </c>
      <c r="J11" s="99" t="s">
        <v>140</v>
      </c>
      <c r="K11" s="4" t="s">
        <v>94</v>
      </c>
    </row>
    <row r="12" spans="1:24" x14ac:dyDescent="0.2">
      <c r="A12" t="s">
        <v>48</v>
      </c>
      <c r="B12" s="6" t="s">
        <v>2</v>
      </c>
      <c r="C12" s="6"/>
      <c r="D12" s="6"/>
      <c r="E12" s="6"/>
      <c r="F12" s="6"/>
      <c r="G12" s="6"/>
      <c r="H12" s="6"/>
      <c r="I12" s="6"/>
      <c r="J12" s="6"/>
      <c r="K12" s="6"/>
      <c r="N12" s="132" t="s">
        <v>114</v>
      </c>
      <c r="O12" s="132"/>
      <c r="P12" s="132"/>
      <c r="Q12" s="132"/>
      <c r="R12" s="132"/>
      <c r="S12" s="132"/>
      <c r="T12" s="132"/>
      <c r="U12" s="132"/>
      <c r="V12" s="132"/>
      <c r="W12" s="132"/>
      <c r="X12" s="132"/>
    </row>
    <row r="13" spans="1:24" x14ac:dyDescent="0.2">
      <c r="A13" t="s">
        <v>48</v>
      </c>
      <c r="B13" s="6" t="s">
        <v>3</v>
      </c>
      <c r="C13" s="6">
        <v>176</v>
      </c>
      <c r="D13" s="6">
        <v>170</v>
      </c>
      <c r="E13" s="6">
        <v>148</v>
      </c>
      <c r="F13" s="6">
        <v>143</v>
      </c>
      <c r="G13" s="6">
        <v>204</v>
      </c>
      <c r="H13" s="6">
        <v>188</v>
      </c>
      <c r="I13" s="6">
        <v>199</v>
      </c>
      <c r="J13" s="6">
        <v>206</v>
      </c>
      <c r="K13" s="12">
        <f>AVERAGE(F13:J13)</f>
        <v>188</v>
      </c>
      <c r="N13" s="132"/>
      <c r="O13" s="132"/>
      <c r="P13" s="132"/>
      <c r="Q13" s="132"/>
      <c r="R13" s="132"/>
      <c r="S13" s="132"/>
      <c r="T13" s="132"/>
      <c r="U13" s="132"/>
      <c r="V13" s="132"/>
      <c r="W13" s="132"/>
      <c r="X13" s="132"/>
    </row>
    <row r="14" spans="1:24" x14ac:dyDescent="0.2">
      <c r="A14" t="s">
        <v>48</v>
      </c>
      <c r="B14" s="6" t="s">
        <v>4</v>
      </c>
      <c r="C14" s="6">
        <v>151</v>
      </c>
      <c r="D14" s="6">
        <v>141</v>
      </c>
      <c r="E14" s="6">
        <v>162</v>
      </c>
      <c r="F14" s="6">
        <v>142</v>
      </c>
      <c r="G14" s="6">
        <v>80</v>
      </c>
      <c r="H14" s="6">
        <v>79</v>
      </c>
      <c r="I14" s="6">
        <v>102</v>
      </c>
      <c r="J14" s="6">
        <v>94</v>
      </c>
      <c r="K14" s="12">
        <f t="shared" ref="K14:K16" si="0">AVERAGE(F14:J14)</f>
        <v>99.4</v>
      </c>
      <c r="N14" s="132"/>
      <c r="O14" s="132"/>
      <c r="P14" s="132"/>
      <c r="Q14" s="132"/>
      <c r="R14" s="132"/>
      <c r="S14" s="132"/>
      <c r="T14" s="132"/>
      <c r="U14" s="132"/>
      <c r="V14" s="132"/>
      <c r="W14" s="132"/>
      <c r="X14" s="132"/>
    </row>
    <row r="15" spans="1:24" x14ac:dyDescent="0.2">
      <c r="A15" t="s">
        <v>48</v>
      </c>
      <c r="B15" s="6" t="s">
        <v>5</v>
      </c>
      <c r="C15" s="6">
        <v>327</v>
      </c>
      <c r="D15" s="6">
        <f>SUM(D13:D14)</f>
        <v>311</v>
      </c>
      <c r="E15" s="6">
        <f>SUM(E13:E14)</f>
        <v>310</v>
      </c>
      <c r="F15" s="6">
        <f>SUM(F13:F14)</f>
        <v>285</v>
      </c>
      <c r="G15" s="6">
        <v>284</v>
      </c>
      <c r="H15" s="6">
        <v>267</v>
      </c>
      <c r="I15" s="6">
        <v>301</v>
      </c>
      <c r="J15" s="6">
        <v>300</v>
      </c>
      <c r="K15" s="12">
        <f t="shared" si="0"/>
        <v>287.39999999999998</v>
      </c>
      <c r="N15" s="132"/>
      <c r="O15" s="132"/>
      <c r="P15" s="132"/>
      <c r="Q15" s="132"/>
      <c r="R15" s="132"/>
      <c r="S15" s="132"/>
      <c r="T15" s="132"/>
      <c r="U15" s="132"/>
      <c r="V15" s="132"/>
      <c r="W15" s="132"/>
      <c r="X15" s="132"/>
    </row>
    <row r="16" spans="1:24" x14ac:dyDescent="0.2">
      <c r="A16" t="s">
        <v>48</v>
      </c>
      <c r="B16" s="11" t="s">
        <v>21</v>
      </c>
      <c r="C16" s="12">
        <v>226.33333333333334</v>
      </c>
      <c r="D16" s="12">
        <f t="shared" ref="D16:I16" si="1">D13+D14/3</f>
        <v>217</v>
      </c>
      <c r="E16" s="12">
        <f t="shared" si="1"/>
        <v>202</v>
      </c>
      <c r="F16" s="12">
        <f t="shared" si="1"/>
        <v>190.33333333333334</v>
      </c>
      <c r="G16" s="12">
        <f t="shared" si="1"/>
        <v>230.66666666666666</v>
      </c>
      <c r="H16" s="12">
        <f t="shared" si="1"/>
        <v>214.33333333333334</v>
      </c>
      <c r="I16" s="12">
        <f t="shared" si="1"/>
        <v>233</v>
      </c>
      <c r="J16" s="12">
        <f t="shared" ref="J16" si="2">J13+J14/3</f>
        <v>237.33333333333334</v>
      </c>
      <c r="K16" s="12">
        <f t="shared" si="0"/>
        <v>221.13333333333335</v>
      </c>
    </row>
    <row r="17" spans="1:24" x14ac:dyDescent="0.2">
      <c r="A17" t="s">
        <v>48</v>
      </c>
      <c r="B17" s="8" t="s">
        <v>25</v>
      </c>
      <c r="N17" s="132" t="s">
        <v>138</v>
      </c>
      <c r="O17" s="132"/>
      <c r="P17" s="132"/>
      <c r="Q17" s="132"/>
      <c r="R17" s="132"/>
      <c r="S17" s="132"/>
      <c r="T17" s="132"/>
      <c r="U17" s="132"/>
      <c r="V17" s="132"/>
      <c r="W17" s="132"/>
      <c r="X17" s="132"/>
    </row>
    <row r="18" spans="1:24" x14ac:dyDescent="0.2">
      <c r="A18" t="s">
        <v>48</v>
      </c>
      <c r="N18" s="132"/>
      <c r="O18" s="132"/>
      <c r="P18" s="132"/>
      <c r="Q18" s="132"/>
      <c r="R18" s="132"/>
      <c r="S18" s="132"/>
      <c r="T18" s="132"/>
      <c r="U18" s="132"/>
      <c r="V18" s="132"/>
      <c r="W18" s="132"/>
      <c r="X18" s="132"/>
    </row>
    <row r="19" spans="1:24" x14ac:dyDescent="0.2">
      <c r="A19" t="s">
        <v>48</v>
      </c>
      <c r="N19" s="132"/>
      <c r="O19" s="132"/>
      <c r="P19" s="132"/>
      <c r="Q19" s="132"/>
      <c r="R19" s="132"/>
      <c r="S19" s="132"/>
      <c r="T19" s="132"/>
      <c r="U19" s="132"/>
      <c r="V19" s="132"/>
      <c r="W19" s="132"/>
      <c r="X19" s="132"/>
    </row>
    <row r="20" spans="1:24" x14ac:dyDescent="0.2">
      <c r="A20" t="s">
        <v>48</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t="s">
        <v>48</v>
      </c>
      <c r="B21" s="6" t="s">
        <v>2</v>
      </c>
      <c r="C21" s="6"/>
      <c r="D21" s="6"/>
      <c r="E21" s="6"/>
      <c r="F21" s="6"/>
      <c r="G21" s="6"/>
      <c r="H21" s="6"/>
      <c r="I21" s="6"/>
      <c r="J21" s="6"/>
      <c r="K21" s="12"/>
    </row>
    <row r="22" spans="1:24" x14ac:dyDescent="0.2">
      <c r="A22" t="s">
        <v>48</v>
      </c>
      <c r="B22" s="6" t="s">
        <v>3</v>
      </c>
      <c r="C22" s="6"/>
      <c r="D22" s="6"/>
      <c r="E22" s="6"/>
      <c r="F22" s="6"/>
      <c r="G22" s="6"/>
      <c r="H22" s="6"/>
      <c r="I22" s="6"/>
      <c r="J22" s="6"/>
      <c r="K22" s="12"/>
    </row>
    <row r="23" spans="1:24" x14ac:dyDescent="0.2">
      <c r="A23" t="s">
        <v>48</v>
      </c>
      <c r="B23" s="6" t="s">
        <v>4</v>
      </c>
      <c r="C23" s="6"/>
      <c r="D23" s="6"/>
      <c r="E23" s="6"/>
      <c r="F23" s="6"/>
      <c r="G23" s="6"/>
      <c r="H23" s="6"/>
      <c r="I23" s="6"/>
      <c r="J23" s="6"/>
      <c r="K23" s="12"/>
    </row>
    <row r="24" spans="1:24" x14ac:dyDescent="0.2">
      <c r="A24" t="s">
        <v>48</v>
      </c>
      <c r="B24" s="6" t="s">
        <v>5</v>
      </c>
      <c r="C24" s="6"/>
      <c r="D24" s="6"/>
      <c r="E24" s="6"/>
      <c r="F24" s="6"/>
      <c r="G24" s="6"/>
      <c r="H24" s="6"/>
      <c r="I24" s="6"/>
      <c r="J24" s="6"/>
      <c r="K24" s="12"/>
    </row>
    <row r="25" spans="1:24" x14ac:dyDescent="0.2">
      <c r="A25" t="s">
        <v>48</v>
      </c>
      <c r="B25" s="11" t="s">
        <v>21</v>
      </c>
      <c r="C25" s="6"/>
      <c r="D25" s="6"/>
      <c r="E25" s="6"/>
      <c r="F25" s="6"/>
      <c r="G25" s="6"/>
      <c r="H25" s="6"/>
      <c r="I25" s="6"/>
      <c r="J25" s="6"/>
      <c r="K25" s="12"/>
    </row>
    <row r="26" spans="1:24" x14ac:dyDescent="0.2">
      <c r="A26" t="s">
        <v>48</v>
      </c>
      <c r="B26" s="8" t="s">
        <v>25</v>
      </c>
      <c r="C26" s="10"/>
      <c r="D26" s="10"/>
      <c r="E26" s="10"/>
      <c r="F26" s="10"/>
      <c r="G26" s="10"/>
      <c r="H26" s="10"/>
      <c r="I26" s="10"/>
      <c r="J26" s="10"/>
      <c r="K26" s="10"/>
    </row>
    <row r="27" spans="1:24" ht="13.5" x14ac:dyDescent="0.25">
      <c r="A27" t="s">
        <v>48</v>
      </c>
      <c r="B27" s="93" t="s">
        <v>95</v>
      </c>
    </row>
    <row r="28" spans="1:24" x14ac:dyDescent="0.2">
      <c r="A28" t="s">
        <v>48</v>
      </c>
    </row>
    <row r="29" spans="1:24" ht="12.75" customHeight="1" x14ac:dyDescent="0.2">
      <c r="A29" t="s">
        <v>48</v>
      </c>
      <c r="B29" s="2" t="s">
        <v>18</v>
      </c>
      <c r="N29" s="128" t="s">
        <v>103</v>
      </c>
      <c r="O29" s="128"/>
      <c r="P29" s="128"/>
      <c r="Q29" s="128"/>
      <c r="R29" s="128"/>
      <c r="S29" s="128"/>
      <c r="T29" s="128"/>
      <c r="U29" s="128"/>
      <c r="V29" s="128"/>
      <c r="W29" s="128"/>
      <c r="X29" s="128"/>
    </row>
    <row r="30" spans="1:24" x14ac:dyDescent="0.2">
      <c r="A30" t="s">
        <v>48</v>
      </c>
      <c r="N30" s="128"/>
      <c r="O30" s="128"/>
      <c r="P30" s="128"/>
      <c r="Q30" s="128"/>
      <c r="R30" s="128"/>
      <c r="S30" s="128"/>
      <c r="T30" s="128"/>
      <c r="U30" s="128"/>
      <c r="V30" s="128"/>
      <c r="W30" s="128"/>
      <c r="X30" s="128"/>
    </row>
    <row r="31" spans="1:24" x14ac:dyDescent="0.2">
      <c r="A31" t="s">
        <v>48</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48</v>
      </c>
      <c r="B32" s="18" t="s">
        <v>1</v>
      </c>
      <c r="C32" s="6">
        <v>40</v>
      </c>
      <c r="D32" s="6">
        <v>32</v>
      </c>
      <c r="E32" s="6">
        <v>37</v>
      </c>
      <c r="F32" s="6">
        <v>27</v>
      </c>
      <c r="G32" s="6">
        <v>41</v>
      </c>
      <c r="H32" s="6">
        <v>22</v>
      </c>
      <c r="I32" s="6">
        <v>34</v>
      </c>
      <c r="J32" s="6">
        <v>47</v>
      </c>
      <c r="K32" s="12">
        <f t="shared" ref="K32" si="3">AVERAGE(F32:J32)</f>
        <v>34.200000000000003</v>
      </c>
    </row>
    <row r="33" spans="1:24" x14ac:dyDescent="0.2">
      <c r="A33" t="s">
        <v>48</v>
      </c>
      <c r="B33" s="18" t="s">
        <v>11</v>
      </c>
      <c r="C33" s="6"/>
      <c r="D33" s="6"/>
      <c r="E33" s="6"/>
      <c r="F33" s="6"/>
      <c r="G33" s="6"/>
      <c r="H33" s="6"/>
      <c r="I33" s="6"/>
      <c r="J33" s="6"/>
      <c r="K33" s="12"/>
    </row>
    <row r="34" spans="1:24" ht="12.75" customHeight="1" x14ac:dyDescent="0.25">
      <c r="A34" t="s">
        <v>48</v>
      </c>
      <c r="B34" s="93" t="s">
        <v>96</v>
      </c>
    </row>
    <row r="35" spans="1:24" x14ac:dyDescent="0.2">
      <c r="A35" t="s">
        <v>48</v>
      </c>
    </row>
    <row r="36" spans="1:24" x14ac:dyDescent="0.2">
      <c r="A36" t="s">
        <v>48</v>
      </c>
      <c r="B36" s="2" t="s">
        <v>19</v>
      </c>
    </row>
    <row r="37" spans="1:24" x14ac:dyDescent="0.2">
      <c r="A37" t="s">
        <v>48</v>
      </c>
    </row>
    <row r="38" spans="1:24" x14ac:dyDescent="0.2">
      <c r="A38" t="s">
        <v>48</v>
      </c>
      <c r="C38" s="5" t="s">
        <v>67</v>
      </c>
      <c r="D38" s="5" t="s">
        <v>68</v>
      </c>
      <c r="E38" s="5" t="s">
        <v>82</v>
      </c>
      <c r="F38" s="5" t="s">
        <v>85</v>
      </c>
      <c r="G38" s="5" t="s">
        <v>89</v>
      </c>
      <c r="H38" s="5" t="s">
        <v>92</v>
      </c>
      <c r="I38" s="5" t="s">
        <v>93</v>
      </c>
      <c r="J38" s="99" t="s">
        <v>140</v>
      </c>
      <c r="K38" s="4" t="s">
        <v>94</v>
      </c>
    </row>
    <row r="39" spans="1:24" x14ac:dyDescent="0.2">
      <c r="A39" t="s">
        <v>48</v>
      </c>
      <c r="B39" s="18" t="s">
        <v>1</v>
      </c>
      <c r="C39" s="12">
        <v>8.1750000000000007</v>
      </c>
      <c r="D39" s="12">
        <f t="shared" ref="D39:I39" si="4">D15/D32</f>
        <v>9.71875</v>
      </c>
      <c r="E39" s="12">
        <f t="shared" si="4"/>
        <v>8.378378378378379</v>
      </c>
      <c r="F39" s="12">
        <f t="shared" si="4"/>
        <v>10.555555555555555</v>
      </c>
      <c r="G39" s="12">
        <f t="shared" si="4"/>
        <v>6.9268292682926829</v>
      </c>
      <c r="H39" s="12">
        <f t="shared" si="4"/>
        <v>12.136363636363637</v>
      </c>
      <c r="I39" s="12">
        <f t="shared" si="4"/>
        <v>8.8529411764705888</v>
      </c>
      <c r="J39" s="12">
        <f t="shared" ref="J39" si="5">J15/J32</f>
        <v>6.3829787234042552</v>
      </c>
      <c r="K39" s="12">
        <f t="shared" ref="K39" si="6">AVERAGE(F39:J39)</f>
        <v>8.9709336720173436</v>
      </c>
    </row>
    <row r="40" spans="1:24" x14ac:dyDescent="0.2">
      <c r="A40" t="s">
        <v>48</v>
      </c>
      <c r="B40" s="18" t="s">
        <v>11</v>
      </c>
      <c r="C40" s="6"/>
      <c r="D40" s="6"/>
      <c r="E40" s="6"/>
      <c r="F40" s="6"/>
      <c r="G40" s="6"/>
      <c r="H40" s="6"/>
      <c r="I40" s="6"/>
      <c r="J40" s="6"/>
      <c r="K40" s="12"/>
    </row>
    <row r="41" spans="1:24" x14ac:dyDescent="0.2">
      <c r="A41" t="s">
        <v>48</v>
      </c>
      <c r="C41" s="10"/>
      <c r="D41" s="10"/>
      <c r="E41" s="10"/>
      <c r="F41" s="10"/>
      <c r="G41" s="10"/>
      <c r="H41" s="10"/>
      <c r="I41" s="10"/>
      <c r="J41" s="10"/>
      <c r="K41" s="10"/>
    </row>
    <row r="42" spans="1:24" ht="15" x14ac:dyDescent="0.25">
      <c r="A42" t="s">
        <v>48</v>
      </c>
      <c r="N42" s="74"/>
      <c r="O42" s="74"/>
      <c r="P42" s="74"/>
      <c r="Q42" s="74"/>
      <c r="R42" s="74"/>
      <c r="S42" s="74"/>
      <c r="T42" s="74"/>
      <c r="U42" s="74"/>
      <c r="V42" s="74"/>
      <c r="W42" s="74"/>
      <c r="X42" s="74"/>
    </row>
    <row r="43" spans="1:24" ht="15" x14ac:dyDescent="0.25">
      <c r="A43" t="s">
        <v>48</v>
      </c>
      <c r="B43" s="2" t="s">
        <v>7</v>
      </c>
      <c r="N43" s="74"/>
      <c r="O43" s="74"/>
      <c r="P43" s="74"/>
      <c r="Q43" s="74"/>
      <c r="R43" s="74"/>
      <c r="S43" s="74"/>
      <c r="T43" s="74"/>
      <c r="U43" s="74"/>
      <c r="V43" s="74"/>
      <c r="W43" s="74"/>
      <c r="X43" s="74"/>
    </row>
    <row r="44" spans="1:24" ht="15" x14ac:dyDescent="0.25">
      <c r="A44" t="s">
        <v>48</v>
      </c>
      <c r="N44" s="74"/>
      <c r="O44" s="74"/>
      <c r="P44" s="74"/>
      <c r="Q44" s="74"/>
      <c r="R44" s="74"/>
      <c r="S44" s="74"/>
      <c r="T44" s="74"/>
      <c r="U44" s="74"/>
      <c r="V44" s="74"/>
      <c r="W44" s="74"/>
      <c r="X44" s="74"/>
    </row>
    <row r="45" spans="1:24" ht="15" x14ac:dyDescent="0.25">
      <c r="A45" t="s">
        <v>48</v>
      </c>
      <c r="B45" s="7"/>
      <c r="C45" s="5" t="s">
        <v>67</v>
      </c>
      <c r="D45" s="5" t="s">
        <v>68</v>
      </c>
      <c r="E45" s="5" t="s">
        <v>82</v>
      </c>
      <c r="F45" s="5" t="s">
        <v>85</v>
      </c>
      <c r="G45" s="5" t="s">
        <v>89</v>
      </c>
      <c r="H45" s="5" t="s">
        <v>92</v>
      </c>
      <c r="I45" s="5" t="s">
        <v>93</v>
      </c>
      <c r="J45" s="99" t="s">
        <v>140</v>
      </c>
      <c r="K45" s="4" t="s">
        <v>94</v>
      </c>
      <c r="N45" s="74"/>
      <c r="O45" s="74"/>
      <c r="P45" s="74"/>
      <c r="Q45" s="74"/>
      <c r="R45" s="74"/>
      <c r="S45" s="74"/>
      <c r="T45" s="74"/>
      <c r="U45" s="74"/>
      <c r="V45" s="74"/>
      <c r="W45" s="74"/>
      <c r="X45" s="74"/>
    </row>
    <row r="46" spans="1:24" ht="15" x14ac:dyDescent="0.25">
      <c r="A46" t="s">
        <v>48</v>
      </c>
      <c r="B46" s="6" t="s">
        <v>20</v>
      </c>
      <c r="C46" s="13">
        <v>8653</v>
      </c>
      <c r="D46" s="13">
        <v>8762</v>
      </c>
      <c r="E46" s="13">
        <v>9175</v>
      </c>
      <c r="F46" s="13">
        <v>8327</v>
      </c>
      <c r="G46" s="13">
        <v>7074</v>
      </c>
      <c r="H46" s="13">
        <v>7416</v>
      </c>
      <c r="I46" s="13">
        <v>8219</v>
      </c>
      <c r="J46" s="13">
        <v>8021</v>
      </c>
      <c r="K46" s="124">
        <f t="shared" ref="K46:K48" si="7">AVERAGE(F46:J46)</f>
        <v>7811.4</v>
      </c>
      <c r="N46" s="74"/>
      <c r="O46" s="74"/>
      <c r="P46" s="85"/>
      <c r="Q46" s="85"/>
      <c r="R46" s="85"/>
    </row>
    <row r="47" spans="1:24" ht="15" x14ac:dyDescent="0.25">
      <c r="A47" t="s">
        <v>48</v>
      </c>
      <c r="B47" s="6" t="s">
        <v>11</v>
      </c>
      <c r="C47" s="13">
        <v>47</v>
      </c>
      <c r="D47" s="13">
        <v>95</v>
      </c>
      <c r="E47" s="13">
        <v>50</v>
      </c>
      <c r="F47" s="13">
        <v>9</v>
      </c>
      <c r="G47" s="13">
        <v>9</v>
      </c>
      <c r="H47" s="13">
        <v>3</v>
      </c>
      <c r="I47" s="13"/>
      <c r="J47" s="13"/>
      <c r="K47" s="124">
        <f t="shared" si="7"/>
        <v>7</v>
      </c>
      <c r="N47" s="74"/>
      <c r="O47" s="74"/>
      <c r="P47" s="74"/>
      <c r="Q47" s="74"/>
    </row>
    <row r="48" spans="1:24" ht="15" x14ac:dyDescent="0.25">
      <c r="A48" t="s">
        <v>48</v>
      </c>
      <c r="B48" s="6" t="s">
        <v>5</v>
      </c>
      <c r="C48" s="13">
        <v>8700</v>
      </c>
      <c r="D48" s="13">
        <f>SUM(D46:D47)</f>
        <v>8857</v>
      </c>
      <c r="E48" s="13">
        <f>SUM(E46:E47)</f>
        <v>9225</v>
      </c>
      <c r="F48" s="13">
        <v>8336</v>
      </c>
      <c r="G48" s="13">
        <v>7083</v>
      </c>
      <c r="H48" s="13">
        <v>7419</v>
      </c>
      <c r="I48" s="13">
        <v>8219</v>
      </c>
      <c r="J48" s="13">
        <v>8021</v>
      </c>
      <c r="K48" s="124">
        <f t="shared" si="7"/>
        <v>7815.6</v>
      </c>
      <c r="N48" s="74"/>
      <c r="O48" s="74"/>
      <c r="P48" s="74"/>
      <c r="Q48" s="74"/>
    </row>
    <row r="49" spans="1:24" x14ac:dyDescent="0.2">
      <c r="A49" t="s">
        <v>48</v>
      </c>
    </row>
    <row r="50" spans="1:24" x14ac:dyDescent="0.2">
      <c r="A50" t="s">
        <v>48</v>
      </c>
    </row>
    <row r="51" spans="1:24" x14ac:dyDescent="0.2">
      <c r="A51" t="s">
        <v>48</v>
      </c>
      <c r="B51" s="2" t="s">
        <v>8</v>
      </c>
    </row>
    <row r="52" spans="1:24" x14ac:dyDescent="0.2">
      <c r="A52" t="s">
        <v>48</v>
      </c>
    </row>
    <row r="53" spans="1:24" x14ac:dyDescent="0.2">
      <c r="A53" t="s">
        <v>48</v>
      </c>
      <c r="B53" s="7"/>
      <c r="C53" s="5" t="s">
        <v>67</v>
      </c>
      <c r="D53" s="5" t="s">
        <v>68</v>
      </c>
      <c r="E53" s="5" t="s">
        <v>82</v>
      </c>
      <c r="F53" s="5" t="s">
        <v>85</v>
      </c>
      <c r="G53" s="5" t="s">
        <v>89</v>
      </c>
      <c r="H53" s="5" t="s">
        <v>92</v>
      </c>
      <c r="I53" s="5" t="s">
        <v>93</v>
      </c>
      <c r="J53" s="99" t="s">
        <v>140</v>
      </c>
      <c r="K53" s="4" t="s">
        <v>94</v>
      </c>
    </row>
    <row r="54" spans="1:24" x14ac:dyDescent="0.2">
      <c r="A54" t="s">
        <v>48</v>
      </c>
      <c r="B54" s="6" t="s">
        <v>9</v>
      </c>
      <c r="C54" s="6">
        <v>32</v>
      </c>
      <c r="D54" s="6">
        <v>29</v>
      </c>
      <c r="E54" s="6">
        <v>28</v>
      </c>
      <c r="F54" s="6">
        <v>30</v>
      </c>
      <c r="G54" s="6">
        <v>28</v>
      </c>
      <c r="H54" s="6">
        <v>27</v>
      </c>
      <c r="I54" s="6">
        <v>31</v>
      </c>
      <c r="J54" s="6">
        <v>31</v>
      </c>
      <c r="K54" s="12">
        <f t="shared" ref="K54:K55" si="8">AVERAGE(F54:J54)</f>
        <v>29.4</v>
      </c>
    </row>
    <row r="55" spans="1:24" x14ac:dyDescent="0.2">
      <c r="A55" t="s">
        <v>48</v>
      </c>
      <c r="B55" s="6" t="s">
        <v>10</v>
      </c>
      <c r="C55" s="6">
        <v>13</v>
      </c>
      <c r="D55" s="6">
        <v>12</v>
      </c>
      <c r="E55" s="6">
        <v>12</v>
      </c>
      <c r="F55" s="6">
        <v>13</v>
      </c>
      <c r="G55" s="6">
        <v>12</v>
      </c>
      <c r="H55" s="6">
        <v>11</v>
      </c>
      <c r="I55" s="6">
        <v>12</v>
      </c>
      <c r="J55" s="6">
        <v>12</v>
      </c>
      <c r="K55" s="12">
        <f t="shared" si="8"/>
        <v>12</v>
      </c>
    </row>
    <row r="56" spans="1:24" x14ac:dyDescent="0.2">
      <c r="A56" t="s">
        <v>48</v>
      </c>
      <c r="B56" s="6" t="s">
        <v>11</v>
      </c>
      <c r="C56" s="27"/>
      <c r="D56" s="27"/>
      <c r="E56" s="27"/>
      <c r="F56" s="27"/>
      <c r="G56" s="27"/>
      <c r="H56" s="27"/>
      <c r="I56" s="27"/>
      <c r="J56" s="27"/>
      <c r="K56" s="12"/>
    </row>
    <row r="57" spans="1:24" x14ac:dyDescent="0.2">
      <c r="A57" t="s">
        <v>48</v>
      </c>
      <c r="B57" s="16" t="s">
        <v>22</v>
      </c>
    </row>
    <row r="58" spans="1:24" x14ac:dyDescent="0.2">
      <c r="A58" t="s">
        <v>48</v>
      </c>
    </row>
    <row r="59" spans="1:24" x14ac:dyDescent="0.2">
      <c r="A59" t="s">
        <v>48</v>
      </c>
    </row>
    <row r="60" spans="1:24" x14ac:dyDescent="0.2">
      <c r="A60" t="s">
        <v>48</v>
      </c>
      <c r="B60" s="2" t="s">
        <v>24</v>
      </c>
      <c r="D60" s="77" t="s">
        <v>90</v>
      </c>
      <c r="N60" s="128" t="s">
        <v>101</v>
      </c>
      <c r="O60" s="128"/>
      <c r="P60" s="128"/>
      <c r="Q60" s="128"/>
      <c r="R60" s="128"/>
      <c r="S60" s="128"/>
      <c r="T60" s="128"/>
      <c r="U60" s="128"/>
      <c r="V60" s="128"/>
      <c r="W60" s="128"/>
      <c r="X60" s="128"/>
    </row>
    <row r="61" spans="1:24" x14ac:dyDescent="0.2">
      <c r="A61" t="s">
        <v>48</v>
      </c>
      <c r="B61" s="104" t="s">
        <v>100</v>
      </c>
      <c r="N61" s="128"/>
      <c r="O61" s="128"/>
      <c r="P61" s="128"/>
      <c r="Q61" s="128"/>
      <c r="R61" s="128"/>
      <c r="S61" s="128"/>
      <c r="T61" s="128"/>
      <c r="U61" s="128"/>
      <c r="V61" s="128"/>
      <c r="W61" s="128"/>
      <c r="X61" s="128"/>
    </row>
    <row r="62" spans="1:24" x14ac:dyDescent="0.2">
      <c r="A62" t="s">
        <v>48</v>
      </c>
      <c r="B62" s="7"/>
      <c r="C62" s="5" t="s">
        <v>67</v>
      </c>
      <c r="D62" s="5" t="s">
        <v>68</v>
      </c>
      <c r="E62" s="5" t="s">
        <v>82</v>
      </c>
      <c r="F62" s="5" t="s">
        <v>85</v>
      </c>
      <c r="G62" s="5" t="s">
        <v>89</v>
      </c>
      <c r="H62" s="5" t="s">
        <v>92</v>
      </c>
      <c r="I62" s="5" t="s">
        <v>93</v>
      </c>
      <c r="J62" s="99" t="s">
        <v>140</v>
      </c>
      <c r="K62" s="4" t="s">
        <v>94</v>
      </c>
    </row>
    <row r="63" spans="1:24" x14ac:dyDescent="0.2">
      <c r="A63" t="s">
        <v>48</v>
      </c>
      <c r="B63" s="6" t="s">
        <v>3</v>
      </c>
      <c r="C63" s="17">
        <v>17</v>
      </c>
      <c r="D63" s="17">
        <v>18</v>
      </c>
      <c r="E63" s="17">
        <v>19</v>
      </c>
      <c r="F63" s="17">
        <v>17</v>
      </c>
      <c r="G63" s="17">
        <v>19</v>
      </c>
      <c r="H63" s="17">
        <v>18</v>
      </c>
      <c r="I63" s="17">
        <v>19</v>
      </c>
      <c r="J63" s="17">
        <v>21</v>
      </c>
      <c r="K63" s="12">
        <f t="shared" ref="K63:K66" si="9">AVERAGE(F63:J63)</f>
        <v>18.8</v>
      </c>
      <c r="N63" s="132" t="s">
        <v>139</v>
      </c>
      <c r="O63" s="132"/>
      <c r="P63" s="132"/>
      <c r="Q63" s="132"/>
      <c r="R63" s="132"/>
      <c r="S63" s="132"/>
      <c r="T63" s="132"/>
      <c r="U63" s="132"/>
      <c r="V63" s="132"/>
      <c r="W63" s="132"/>
      <c r="X63" s="132"/>
    </row>
    <row r="64" spans="1:24" x14ac:dyDescent="0.2">
      <c r="A64" t="s">
        <v>48</v>
      </c>
      <c r="B64" s="6" t="s">
        <v>4</v>
      </c>
      <c r="C64" s="17">
        <v>5</v>
      </c>
      <c r="D64" s="17">
        <v>2</v>
      </c>
      <c r="E64" s="17">
        <v>2</v>
      </c>
      <c r="F64" s="17">
        <v>2</v>
      </c>
      <c r="G64" s="17">
        <v>4</v>
      </c>
      <c r="H64" s="17">
        <v>5</v>
      </c>
      <c r="I64" s="17">
        <v>7</v>
      </c>
      <c r="J64" s="17">
        <v>3</v>
      </c>
      <c r="K64" s="12">
        <f t="shared" si="9"/>
        <v>4.2</v>
      </c>
      <c r="N64" s="132"/>
      <c r="O64" s="132"/>
      <c r="P64" s="132"/>
      <c r="Q64" s="132"/>
      <c r="R64" s="132"/>
      <c r="S64" s="132"/>
      <c r="T64" s="132"/>
      <c r="U64" s="132"/>
      <c r="V64" s="132"/>
      <c r="W64" s="132"/>
      <c r="X64" s="132"/>
    </row>
    <row r="65" spans="1:24" x14ac:dyDescent="0.2">
      <c r="A65" t="s">
        <v>48</v>
      </c>
      <c r="B65" s="6" t="s">
        <v>5</v>
      </c>
      <c r="C65" s="6">
        <v>22</v>
      </c>
      <c r="D65" s="6">
        <v>20</v>
      </c>
      <c r="E65" s="6">
        <v>21</v>
      </c>
      <c r="F65" s="6">
        <v>22</v>
      </c>
      <c r="G65" s="6">
        <v>23</v>
      </c>
      <c r="H65" s="6">
        <v>23</v>
      </c>
      <c r="I65" s="6">
        <v>26</v>
      </c>
      <c r="J65" s="6">
        <v>24</v>
      </c>
      <c r="K65" s="12">
        <f t="shared" si="9"/>
        <v>23.6</v>
      </c>
      <c r="N65" s="132"/>
      <c r="O65" s="132"/>
      <c r="P65" s="132"/>
      <c r="Q65" s="132"/>
      <c r="R65" s="132"/>
      <c r="S65" s="132"/>
      <c r="T65" s="132"/>
      <c r="U65" s="132"/>
      <c r="V65" s="132"/>
      <c r="W65" s="132"/>
      <c r="X65" s="132"/>
    </row>
    <row r="66" spans="1:24" x14ac:dyDescent="0.2">
      <c r="A66" t="s">
        <v>48</v>
      </c>
      <c r="B66" s="11" t="s">
        <v>23</v>
      </c>
      <c r="C66" s="12">
        <v>18.666666666666668</v>
      </c>
      <c r="D66" s="12">
        <f>D63+D64/3</f>
        <v>18.666666666666668</v>
      </c>
      <c r="E66" s="12">
        <f>E63+E64/3</f>
        <v>19.666666666666668</v>
      </c>
      <c r="F66" s="12">
        <f>F63+F64/3</f>
        <v>17.666666666666668</v>
      </c>
      <c r="G66" s="12">
        <f>G63+(G64/3)</f>
        <v>20.333333333333332</v>
      </c>
      <c r="H66" s="12">
        <f>H63+(H64/3)</f>
        <v>19.666666666666668</v>
      </c>
      <c r="I66" s="12">
        <f>I63+(I64/3)</f>
        <v>21.333333333333332</v>
      </c>
      <c r="J66" s="12">
        <f>J63+(J64/3)</f>
        <v>22</v>
      </c>
      <c r="K66" s="12">
        <f t="shared" si="9"/>
        <v>20.2</v>
      </c>
      <c r="N66" s="132"/>
      <c r="O66" s="132"/>
      <c r="P66" s="132"/>
      <c r="Q66" s="132"/>
      <c r="R66" s="132"/>
      <c r="S66" s="132"/>
      <c r="T66" s="132"/>
      <c r="U66" s="132"/>
      <c r="V66" s="132"/>
      <c r="W66" s="132"/>
      <c r="X66" s="132"/>
    </row>
    <row r="67" spans="1:24" x14ac:dyDescent="0.2">
      <c r="A67" t="s">
        <v>48</v>
      </c>
      <c r="B67" s="8" t="s">
        <v>26</v>
      </c>
    </row>
    <row r="68" spans="1:24" x14ac:dyDescent="0.2">
      <c r="A68" t="s">
        <v>48</v>
      </c>
    </row>
    <row r="69" spans="1:24" x14ac:dyDescent="0.2">
      <c r="A69" t="s">
        <v>48</v>
      </c>
    </row>
    <row r="70" spans="1:24" x14ac:dyDescent="0.2">
      <c r="A70" t="s">
        <v>48</v>
      </c>
      <c r="B70" s="2" t="s">
        <v>27</v>
      </c>
    </row>
    <row r="71" spans="1:24" x14ac:dyDescent="0.2">
      <c r="A71" t="s">
        <v>48</v>
      </c>
      <c r="B71" s="2"/>
    </row>
    <row r="72" spans="1:24" x14ac:dyDescent="0.2">
      <c r="A72" t="s">
        <v>48</v>
      </c>
      <c r="C72" s="5" t="s">
        <v>67</v>
      </c>
      <c r="D72" s="5" t="s">
        <v>68</v>
      </c>
      <c r="E72" s="5" t="s">
        <v>82</v>
      </c>
      <c r="F72" s="5" t="s">
        <v>85</v>
      </c>
      <c r="G72" s="5" t="s">
        <v>89</v>
      </c>
      <c r="H72" s="5" t="s">
        <v>92</v>
      </c>
      <c r="I72" s="5" t="s">
        <v>93</v>
      </c>
      <c r="J72" s="99" t="s">
        <v>140</v>
      </c>
      <c r="K72" s="4" t="s">
        <v>94</v>
      </c>
    </row>
    <row r="73" spans="1:24" x14ac:dyDescent="0.2">
      <c r="A73" t="s">
        <v>48</v>
      </c>
      <c r="B73" s="6" t="s">
        <v>6</v>
      </c>
      <c r="C73" s="12">
        <v>12.125</v>
      </c>
      <c r="D73" s="12">
        <f t="shared" ref="D73:I73" si="10">D16/D66</f>
        <v>11.625</v>
      </c>
      <c r="E73" s="12">
        <f t="shared" si="10"/>
        <v>10.271186440677965</v>
      </c>
      <c r="F73" s="12">
        <f t="shared" si="10"/>
        <v>10.773584905660377</v>
      </c>
      <c r="G73" s="12">
        <f t="shared" si="10"/>
        <v>11.344262295081968</v>
      </c>
      <c r="H73" s="12">
        <f t="shared" si="10"/>
        <v>10.898305084745763</v>
      </c>
      <c r="I73" s="12">
        <f t="shared" si="10"/>
        <v>10.921875</v>
      </c>
      <c r="J73" s="12">
        <f t="shared" ref="J73" si="11">J16/J66</f>
        <v>10.787878787878789</v>
      </c>
      <c r="K73" s="12">
        <f t="shared" ref="K73" si="12">AVERAGE(F73:J73)</f>
        <v>10.945181214673379</v>
      </c>
    </row>
    <row r="74" spans="1:24" x14ac:dyDescent="0.2">
      <c r="A74" t="s">
        <v>48</v>
      </c>
      <c r="C74" s="10"/>
      <c r="D74" s="10"/>
      <c r="E74" s="10"/>
      <c r="F74" s="10"/>
      <c r="G74" s="10"/>
      <c r="H74" s="10"/>
      <c r="I74" s="10"/>
      <c r="J74" s="10"/>
      <c r="K74" s="10"/>
    </row>
    <row r="75" spans="1:24" x14ac:dyDescent="0.2">
      <c r="C75" s="10"/>
      <c r="D75" s="10"/>
      <c r="E75" s="10"/>
      <c r="F75" s="10"/>
      <c r="G75" s="10"/>
      <c r="H75" s="10"/>
      <c r="I75" s="10"/>
      <c r="J75" s="10"/>
      <c r="K75" s="10"/>
    </row>
    <row r="76" spans="1:24" x14ac:dyDescent="0.2">
      <c r="A76" t="s">
        <v>48</v>
      </c>
      <c r="B76" s="2" t="s">
        <v>14</v>
      </c>
    </row>
    <row r="77" spans="1:24" x14ac:dyDescent="0.2">
      <c r="B77" s="2"/>
    </row>
    <row r="78" spans="1:24" x14ac:dyDescent="0.2">
      <c r="C78" s="5" t="s">
        <v>67</v>
      </c>
      <c r="D78" s="5" t="s">
        <v>68</v>
      </c>
      <c r="E78" s="5" t="s">
        <v>82</v>
      </c>
      <c r="F78" s="5" t="s">
        <v>85</v>
      </c>
      <c r="G78" s="5" t="s">
        <v>85</v>
      </c>
      <c r="H78" s="5" t="s">
        <v>92</v>
      </c>
      <c r="I78" s="5" t="s">
        <v>93</v>
      </c>
      <c r="J78" s="99" t="s">
        <v>140</v>
      </c>
      <c r="K78" s="4" t="s">
        <v>94</v>
      </c>
    </row>
    <row r="79" spans="1:24" x14ac:dyDescent="0.2">
      <c r="B79" s="6" t="s">
        <v>12</v>
      </c>
      <c r="C79" s="12">
        <f t="shared" ref="C79:F79" si="13">C48/C66</f>
        <v>466.07142857142856</v>
      </c>
      <c r="D79" s="12">
        <f t="shared" si="13"/>
        <v>474.48214285714283</v>
      </c>
      <c r="E79" s="12">
        <f t="shared" si="13"/>
        <v>469.06779661016947</v>
      </c>
      <c r="F79" s="12">
        <f t="shared" si="13"/>
        <v>471.84905660377353</v>
      </c>
      <c r="G79" s="12">
        <f>G48/G66</f>
        <v>348.34426229508199</v>
      </c>
      <c r="H79" s="12">
        <f>H48/H66</f>
        <v>377.23728813559319</v>
      </c>
      <c r="I79" s="12">
        <f>I48/I66</f>
        <v>385.265625</v>
      </c>
      <c r="J79" s="12">
        <f>J48/J66</f>
        <v>364.59090909090907</v>
      </c>
      <c r="K79" s="12">
        <f t="shared" ref="K79" si="14">AVERAGE(F79:J79)</f>
        <v>389.45742822507157</v>
      </c>
    </row>
    <row r="80" spans="1:24" x14ac:dyDescent="0.2">
      <c r="H80" s="5"/>
      <c r="I80" s="5"/>
      <c r="J80" s="99"/>
    </row>
    <row r="81" spans="8:10" x14ac:dyDescent="0.2">
      <c r="H81" s="5"/>
      <c r="I81" s="5"/>
      <c r="J81" s="99"/>
    </row>
  </sheetData>
  <mergeCells count="6">
    <mergeCell ref="N9:X10"/>
    <mergeCell ref="N12:X15"/>
    <mergeCell ref="N60:X61"/>
    <mergeCell ref="N29:X31"/>
    <mergeCell ref="N63:X66"/>
    <mergeCell ref="N17:X20"/>
  </mergeCells>
  <phoneticPr fontId="11" type="noConversion"/>
  <pageMargins left="0.8" right="0.25" top="0.5" bottom="0.5"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J46" sqref="J46:J48"/>
    </sheetView>
  </sheetViews>
  <sheetFormatPr defaultRowHeight="12.75" x14ac:dyDescent="0.2"/>
  <cols>
    <col min="1" max="1" width="10.7109375" bestFit="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t="s">
        <v>60</v>
      </c>
      <c r="B1" s="15" t="s">
        <v>0</v>
      </c>
      <c r="C1" s="15"/>
      <c r="D1" s="15"/>
      <c r="E1" s="15"/>
      <c r="F1" s="20"/>
      <c r="G1" s="20"/>
      <c r="H1" s="20"/>
      <c r="I1" s="20"/>
      <c r="J1" s="20"/>
      <c r="K1" s="20"/>
    </row>
    <row r="2" spans="1:24" x14ac:dyDescent="0.2">
      <c r="A2" t="s">
        <v>60</v>
      </c>
      <c r="B2" s="15" t="s">
        <v>91</v>
      </c>
      <c r="C2" s="15"/>
      <c r="D2" s="15"/>
      <c r="E2" s="15"/>
      <c r="F2" s="48"/>
      <c r="G2" s="48"/>
      <c r="H2" s="48"/>
      <c r="I2" s="48"/>
      <c r="J2" s="48"/>
      <c r="K2" s="20"/>
    </row>
    <row r="3" spans="1:24" x14ac:dyDescent="0.2">
      <c r="A3" t="s">
        <v>60</v>
      </c>
    </row>
    <row r="4" spans="1:24" x14ac:dyDescent="0.2">
      <c r="A4" t="s">
        <v>60</v>
      </c>
      <c r="B4" s="113" t="s">
        <v>109</v>
      </c>
      <c r="C4" s="15"/>
      <c r="D4" s="15"/>
      <c r="E4" s="15"/>
      <c r="F4" s="15"/>
      <c r="G4" s="15"/>
      <c r="H4" s="15"/>
      <c r="I4" s="15"/>
      <c r="J4" s="113"/>
      <c r="K4" s="15"/>
    </row>
    <row r="5" spans="1:24" x14ac:dyDescent="0.2">
      <c r="A5" t="s">
        <v>60</v>
      </c>
      <c r="B5" s="1"/>
      <c r="C5" s="1"/>
      <c r="D5" s="1"/>
      <c r="E5" s="1"/>
      <c r="F5" s="1"/>
      <c r="H5" s="80"/>
      <c r="I5" s="88"/>
      <c r="J5" s="88"/>
      <c r="K5" s="87"/>
    </row>
    <row r="6" spans="1:24" ht="18" x14ac:dyDescent="0.25">
      <c r="A6" t="s">
        <v>60</v>
      </c>
      <c r="B6" s="9" t="s">
        <v>40</v>
      </c>
      <c r="C6" s="1"/>
      <c r="D6" s="75"/>
      <c r="F6" s="1"/>
      <c r="G6" s="1"/>
      <c r="H6" s="80"/>
      <c r="I6" s="88"/>
      <c r="J6" s="88"/>
      <c r="K6" s="39"/>
    </row>
    <row r="7" spans="1:24" x14ac:dyDescent="0.2">
      <c r="A7" t="s">
        <v>60</v>
      </c>
      <c r="B7" s="1"/>
      <c r="C7" s="1"/>
      <c r="D7" s="1"/>
      <c r="E7" s="1"/>
      <c r="F7" s="1"/>
      <c r="G7" s="1"/>
      <c r="H7" s="80"/>
      <c r="I7" s="88"/>
      <c r="J7" s="88"/>
    </row>
    <row r="8" spans="1:24" x14ac:dyDescent="0.2">
      <c r="A8" t="s">
        <v>60</v>
      </c>
    </row>
    <row r="9" spans="1:24" x14ac:dyDescent="0.2">
      <c r="A9" t="s">
        <v>60</v>
      </c>
      <c r="B9" s="2" t="s">
        <v>17</v>
      </c>
      <c r="N9" s="131" t="s">
        <v>102</v>
      </c>
      <c r="O9" s="131"/>
      <c r="P9" s="131"/>
      <c r="Q9" s="131"/>
      <c r="R9" s="131"/>
      <c r="S9" s="131"/>
      <c r="T9" s="131"/>
      <c r="U9" s="131"/>
      <c r="V9" s="131"/>
      <c r="W9" s="131"/>
      <c r="X9" s="131"/>
    </row>
    <row r="10" spans="1:24" x14ac:dyDescent="0.2">
      <c r="A10" t="s">
        <v>60</v>
      </c>
      <c r="N10" s="131"/>
      <c r="O10" s="131"/>
      <c r="P10" s="131"/>
      <c r="Q10" s="131"/>
      <c r="R10" s="131"/>
      <c r="S10" s="131"/>
      <c r="T10" s="131"/>
      <c r="U10" s="131"/>
      <c r="V10" s="131"/>
      <c r="W10" s="131"/>
      <c r="X10" s="131"/>
    </row>
    <row r="11" spans="1:24" x14ac:dyDescent="0.2">
      <c r="A11" t="s">
        <v>60</v>
      </c>
      <c r="B11" s="3" t="s">
        <v>20</v>
      </c>
      <c r="C11" s="5" t="s">
        <v>67</v>
      </c>
      <c r="D11" s="5" t="s">
        <v>68</v>
      </c>
      <c r="E11" s="5" t="s">
        <v>82</v>
      </c>
      <c r="F11" s="5" t="s">
        <v>85</v>
      </c>
      <c r="G11" s="5" t="s">
        <v>89</v>
      </c>
      <c r="H11" s="5" t="s">
        <v>92</v>
      </c>
      <c r="I11" s="5" t="s">
        <v>93</v>
      </c>
      <c r="J11" s="99" t="s">
        <v>140</v>
      </c>
      <c r="K11" s="4" t="s">
        <v>94</v>
      </c>
    </row>
    <row r="12" spans="1:24" x14ac:dyDescent="0.2">
      <c r="A12" t="s">
        <v>60</v>
      </c>
      <c r="B12" s="6" t="s">
        <v>2</v>
      </c>
      <c r="C12" s="6"/>
      <c r="D12" s="6"/>
      <c r="E12" s="6"/>
      <c r="F12" s="6"/>
      <c r="G12" s="6"/>
      <c r="H12" s="6"/>
      <c r="I12" s="6"/>
      <c r="J12" s="6"/>
      <c r="K12" s="6"/>
      <c r="N12" s="132" t="s">
        <v>114</v>
      </c>
      <c r="O12" s="132"/>
      <c r="P12" s="132"/>
      <c r="Q12" s="132"/>
      <c r="R12" s="132"/>
      <c r="S12" s="132"/>
      <c r="T12" s="132"/>
      <c r="U12" s="132"/>
      <c r="V12" s="132"/>
      <c r="W12" s="132"/>
      <c r="X12" s="132"/>
    </row>
    <row r="13" spans="1:24" ht="15" x14ac:dyDescent="0.25">
      <c r="A13" t="s">
        <v>60</v>
      </c>
      <c r="B13" s="6" t="s">
        <v>3</v>
      </c>
      <c r="C13" s="6">
        <v>306</v>
      </c>
      <c r="D13" s="6">
        <v>306</v>
      </c>
      <c r="E13" s="6">
        <v>388</v>
      </c>
      <c r="F13" s="6">
        <v>388</v>
      </c>
      <c r="G13" s="6">
        <v>560</v>
      </c>
      <c r="H13" s="6">
        <v>561</v>
      </c>
      <c r="I13" s="6">
        <v>629</v>
      </c>
      <c r="J13" s="6">
        <v>647</v>
      </c>
      <c r="K13" s="12">
        <f>AVERAGE(F13:J13)</f>
        <v>557</v>
      </c>
      <c r="M13" s="65"/>
      <c r="N13" s="132"/>
      <c r="O13" s="132"/>
      <c r="P13" s="132"/>
      <c r="Q13" s="132"/>
      <c r="R13" s="132"/>
      <c r="S13" s="132"/>
      <c r="T13" s="132"/>
      <c r="U13" s="132"/>
      <c r="V13" s="132"/>
      <c r="W13" s="132"/>
      <c r="X13" s="132"/>
    </row>
    <row r="14" spans="1:24" x14ac:dyDescent="0.2">
      <c r="A14" t="s">
        <v>60</v>
      </c>
      <c r="B14" s="6" t="s">
        <v>4</v>
      </c>
      <c r="C14" s="6">
        <v>211</v>
      </c>
      <c r="D14" s="6">
        <v>253</v>
      </c>
      <c r="E14" s="6">
        <v>288</v>
      </c>
      <c r="F14" s="6">
        <v>252</v>
      </c>
      <c r="G14" s="6">
        <v>171</v>
      </c>
      <c r="H14" s="6">
        <v>187</v>
      </c>
      <c r="I14" s="6">
        <v>187</v>
      </c>
      <c r="J14" s="6">
        <v>175</v>
      </c>
      <c r="K14" s="12">
        <f t="shared" ref="K14:K16" si="0">AVERAGE(F14:J14)</f>
        <v>194.4</v>
      </c>
      <c r="N14" s="132"/>
      <c r="O14" s="132"/>
      <c r="P14" s="132"/>
      <c r="Q14" s="132"/>
      <c r="R14" s="132"/>
      <c r="S14" s="132"/>
      <c r="T14" s="132"/>
      <c r="U14" s="132"/>
      <c r="V14" s="132"/>
      <c r="W14" s="132"/>
      <c r="X14" s="132"/>
    </row>
    <row r="15" spans="1:24" x14ac:dyDescent="0.2">
      <c r="A15" t="s">
        <v>60</v>
      </c>
      <c r="B15" s="6" t="s">
        <v>5</v>
      </c>
      <c r="C15" s="6">
        <v>517</v>
      </c>
      <c r="D15" s="6">
        <f>SUM(D13:D14)</f>
        <v>559</v>
      </c>
      <c r="E15" s="6">
        <f>SUM(E13:E14)</f>
        <v>676</v>
      </c>
      <c r="F15" s="6">
        <f>SUM(F13:F14)</f>
        <v>640</v>
      </c>
      <c r="G15" s="6">
        <v>731</v>
      </c>
      <c r="H15" s="6">
        <v>748</v>
      </c>
      <c r="I15" s="6">
        <v>816</v>
      </c>
      <c r="J15" s="6">
        <v>822</v>
      </c>
      <c r="K15" s="12">
        <f t="shared" si="0"/>
        <v>751.4</v>
      </c>
      <c r="N15" s="132"/>
      <c r="O15" s="132"/>
      <c r="P15" s="132"/>
      <c r="Q15" s="132"/>
      <c r="R15" s="132"/>
      <c r="S15" s="132"/>
      <c r="T15" s="132"/>
      <c r="U15" s="132"/>
      <c r="V15" s="132"/>
      <c r="W15" s="132"/>
      <c r="X15" s="132"/>
    </row>
    <row r="16" spans="1:24" x14ac:dyDescent="0.2">
      <c r="A16" t="s">
        <v>60</v>
      </c>
      <c r="B16" s="11" t="s">
        <v>21</v>
      </c>
      <c r="C16" s="12">
        <v>376.33333333333331</v>
      </c>
      <c r="D16" s="12">
        <f t="shared" ref="D16:I16" si="1">D13+D14/3</f>
        <v>390.33333333333331</v>
      </c>
      <c r="E16" s="12">
        <f t="shared" si="1"/>
        <v>484</v>
      </c>
      <c r="F16" s="12">
        <f t="shared" si="1"/>
        <v>472</v>
      </c>
      <c r="G16" s="12">
        <f t="shared" si="1"/>
        <v>617</v>
      </c>
      <c r="H16" s="12">
        <f t="shared" si="1"/>
        <v>623.33333333333337</v>
      </c>
      <c r="I16" s="12">
        <f t="shared" si="1"/>
        <v>691.33333333333337</v>
      </c>
      <c r="J16" s="12">
        <f t="shared" ref="J16" si="2">J13+J14/3</f>
        <v>705.33333333333337</v>
      </c>
      <c r="K16" s="12">
        <f t="shared" si="0"/>
        <v>621.80000000000007</v>
      </c>
    </row>
    <row r="17" spans="1:24" x14ac:dyDescent="0.2">
      <c r="A17" t="s">
        <v>60</v>
      </c>
      <c r="B17" s="8" t="s">
        <v>25</v>
      </c>
      <c r="N17" s="132" t="s">
        <v>138</v>
      </c>
      <c r="O17" s="132"/>
      <c r="P17" s="132"/>
      <c r="Q17" s="132"/>
      <c r="R17" s="132"/>
      <c r="S17" s="132"/>
      <c r="T17" s="132"/>
      <c r="U17" s="132"/>
      <c r="V17" s="132"/>
      <c r="W17" s="132"/>
      <c r="X17" s="132"/>
    </row>
    <row r="18" spans="1:24" x14ac:dyDescent="0.2">
      <c r="A18" t="s">
        <v>60</v>
      </c>
      <c r="N18" s="132"/>
      <c r="O18" s="132"/>
      <c r="P18" s="132"/>
      <c r="Q18" s="132"/>
      <c r="R18" s="132"/>
      <c r="S18" s="132"/>
      <c r="T18" s="132"/>
      <c r="U18" s="132"/>
      <c r="V18" s="132"/>
      <c r="W18" s="132"/>
      <c r="X18" s="132"/>
    </row>
    <row r="19" spans="1:24" x14ac:dyDescent="0.2">
      <c r="A19" t="s">
        <v>60</v>
      </c>
      <c r="N19" s="132"/>
      <c r="O19" s="132"/>
      <c r="P19" s="132"/>
      <c r="Q19" s="132"/>
      <c r="R19" s="132"/>
      <c r="S19" s="132"/>
      <c r="T19" s="132"/>
      <c r="U19" s="132"/>
      <c r="V19" s="132"/>
      <c r="W19" s="132"/>
      <c r="X19" s="132"/>
    </row>
    <row r="20" spans="1:24" x14ac:dyDescent="0.2">
      <c r="A20" t="s">
        <v>60</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t="s">
        <v>60</v>
      </c>
      <c r="B21" s="6" t="s">
        <v>2</v>
      </c>
      <c r="C21" s="6"/>
      <c r="D21" s="6"/>
      <c r="E21" s="6"/>
      <c r="F21" s="6"/>
      <c r="G21" s="6"/>
      <c r="H21" s="6"/>
      <c r="I21" s="6"/>
      <c r="J21" s="6"/>
      <c r="K21" s="12"/>
    </row>
    <row r="22" spans="1:24" x14ac:dyDescent="0.2">
      <c r="A22" t="s">
        <v>60</v>
      </c>
      <c r="B22" s="6" t="s">
        <v>3</v>
      </c>
      <c r="C22" s="6">
        <v>34</v>
      </c>
      <c r="D22" s="6">
        <v>46</v>
      </c>
      <c r="E22" s="6">
        <v>58</v>
      </c>
      <c r="F22" s="6">
        <v>61</v>
      </c>
      <c r="G22" s="6">
        <v>65</v>
      </c>
      <c r="H22" s="6">
        <v>67</v>
      </c>
      <c r="I22" s="6">
        <v>60</v>
      </c>
      <c r="J22" s="6">
        <v>62</v>
      </c>
      <c r="K22" s="12">
        <f>AVERAGE(F22:J22)</f>
        <v>63</v>
      </c>
    </row>
    <row r="23" spans="1:24" x14ac:dyDescent="0.2">
      <c r="A23" t="s">
        <v>60</v>
      </c>
      <c r="B23" s="6" t="s">
        <v>4</v>
      </c>
      <c r="C23" s="6">
        <v>46</v>
      </c>
      <c r="D23" s="6">
        <v>47</v>
      </c>
      <c r="E23" s="6">
        <v>39</v>
      </c>
      <c r="F23" s="6">
        <v>67</v>
      </c>
      <c r="G23" s="6">
        <v>55</v>
      </c>
      <c r="H23" s="6">
        <v>54</v>
      </c>
      <c r="I23" s="6">
        <v>51</v>
      </c>
      <c r="J23" s="6">
        <v>48</v>
      </c>
      <c r="K23" s="12">
        <f t="shared" ref="K23:K25" si="3">AVERAGE(F23:J23)</f>
        <v>55</v>
      </c>
    </row>
    <row r="24" spans="1:24" x14ac:dyDescent="0.2">
      <c r="A24" t="s">
        <v>60</v>
      </c>
      <c r="B24" s="6" t="s">
        <v>5</v>
      </c>
      <c r="C24" s="6">
        <v>80</v>
      </c>
      <c r="D24" s="6">
        <f>SUM(D22:D23)</f>
        <v>93</v>
      </c>
      <c r="E24" s="6">
        <f>SUM(E22:E23)</f>
        <v>97</v>
      </c>
      <c r="F24" s="6">
        <f>SUM(F22:F23)</f>
        <v>128</v>
      </c>
      <c r="G24" s="6">
        <v>120</v>
      </c>
      <c r="H24" s="6">
        <v>121</v>
      </c>
      <c r="I24" s="6">
        <v>111</v>
      </c>
      <c r="J24" s="6">
        <v>110</v>
      </c>
      <c r="K24" s="12">
        <f t="shared" si="3"/>
        <v>118</v>
      </c>
    </row>
    <row r="25" spans="1:24" x14ac:dyDescent="0.2">
      <c r="A25" t="s">
        <v>60</v>
      </c>
      <c r="B25" s="11" t="s">
        <v>21</v>
      </c>
      <c r="C25" s="12">
        <v>49.333333333333336</v>
      </c>
      <c r="D25" s="12">
        <f t="shared" ref="D25:I25" si="4">D22+D23/3</f>
        <v>61.666666666666664</v>
      </c>
      <c r="E25" s="12">
        <f t="shared" si="4"/>
        <v>71</v>
      </c>
      <c r="F25" s="12">
        <f t="shared" si="4"/>
        <v>83.333333333333329</v>
      </c>
      <c r="G25" s="12">
        <f t="shared" si="4"/>
        <v>83.333333333333329</v>
      </c>
      <c r="H25" s="12">
        <f t="shared" si="4"/>
        <v>85</v>
      </c>
      <c r="I25" s="12">
        <f t="shared" si="4"/>
        <v>77</v>
      </c>
      <c r="J25" s="12">
        <f t="shared" ref="J25" si="5">J22+J23/3</f>
        <v>78</v>
      </c>
      <c r="K25" s="12">
        <f t="shared" si="3"/>
        <v>81.333333333333329</v>
      </c>
    </row>
    <row r="26" spans="1:24" x14ac:dyDescent="0.2">
      <c r="A26" t="s">
        <v>60</v>
      </c>
      <c r="B26" s="8" t="s">
        <v>25</v>
      </c>
      <c r="C26" s="10"/>
      <c r="D26" s="10"/>
      <c r="E26" s="10"/>
      <c r="F26" s="10"/>
      <c r="G26" s="10"/>
      <c r="H26" s="10"/>
      <c r="I26" s="10"/>
      <c r="J26" s="10"/>
      <c r="K26" s="10"/>
    </row>
    <row r="27" spans="1:24" ht="13.5" x14ac:dyDescent="0.25">
      <c r="A27" t="s">
        <v>60</v>
      </c>
      <c r="B27" s="93" t="s">
        <v>95</v>
      </c>
    </row>
    <row r="28" spans="1:24" x14ac:dyDescent="0.2">
      <c r="A28" t="s">
        <v>60</v>
      </c>
    </row>
    <row r="29" spans="1:24" ht="12.75" customHeight="1" x14ac:dyDescent="0.2">
      <c r="A29" t="s">
        <v>60</v>
      </c>
      <c r="B29" s="2" t="s">
        <v>18</v>
      </c>
      <c r="N29" s="128" t="s">
        <v>103</v>
      </c>
      <c r="O29" s="128"/>
      <c r="P29" s="128"/>
      <c r="Q29" s="128"/>
      <c r="R29" s="128"/>
      <c r="S29" s="128"/>
      <c r="T29" s="128"/>
      <c r="U29" s="128"/>
      <c r="V29" s="128"/>
      <c r="W29" s="128"/>
      <c r="X29" s="128"/>
    </row>
    <row r="30" spans="1:24" x14ac:dyDescent="0.2">
      <c r="A30" t="s">
        <v>60</v>
      </c>
      <c r="N30" s="128"/>
      <c r="O30" s="128"/>
      <c r="P30" s="128"/>
      <c r="Q30" s="128"/>
      <c r="R30" s="128"/>
      <c r="S30" s="128"/>
      <c r="T30" s="128"/>
      <c r="U30" s="128"/>
      <c r="V30" s="128"/>
      <c r="W30" s="128"/>
      <c r="X30" s="128"/>
    </row>
    <row r="31" spans="1:24" x14ac:dyDescent="0.2">
      <c r="A31" t="s">
        <v>60</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60</v>
      </c>
      <c r="B32" s="21" t="s">
        <v>1</v>
      </c>
      <c r="C32" s="6">
        <v>82</v>
      </c>
      <c r="D32" s="6">
        <v>89</v>
      </c>
      <c r="E32" s="6">
        <v>109</v>
      </c>
      <c r="F32" s="6">
        <v>94</v>
      </c>
      <c r="G32" s="6">
        <v>114</v>
      </c>
      <c r="H32" s="6">
        <v>135</v>
      </c>
      <c r="I32" s="6">
        <v>150</v>
      </c>
      <c r="J32" s="6">
        <v>174</v>
      </c>
      <c r="K32" s="12">
        <f t="shared" ref="K32:K33" si="6">AVERAGE(F32:J32)</f>
        <v>133.4</v>
      </c>
    </row>
    <row r="33" spans="1:11" x14ac:dyDescent="0.2">
      <c r="A33" t="s">
        <v>60</v>
      </c>
      <c r="B33" s="21" t="s">
        <v>11</v>
      </c>
      <c r="C33" s="6">
        <v>11</v>
      </c>
      <c r="D33" s="6">
        <v>17</v>
      </c>
      <c r="E33" s="6">
        <v>19</v>
      </c>
      <c r="F33" s="6">
        <v>24</v>
      </c>
      <c r="G33" s="6">
        <v>24</v>
      </c>
      <c r="H33" s="6">
        <v>20</v>
      </c>
      <c r="I33" s="6">
        <v>29</v>
      </c>
      <c r="J33" s="6">
        <v>23</v>
      </c>
      <c r="K33" s="12">
        <f t="shared" si="6"/>
        <v>24</v>
      </c>
    </row>
    <row r="34" spans="1:11" ht="12.75" customHeight="1" x14ac:dyDescent="0.25">
      <c r="A34" t="s">
        <v>60</v>
      </c>
      <c r="B34" s="93" t="s">
        <v>96</v>
      </c>
      <c r="C34" s="6"/>
      <c r="D34" s="6"/>
      <c r="E34" s="6"/>
      <c r="F34" s="6">
        <v>1</v>
      </c>
      <c r="G34" s="6"/>
      <c r="H34" s="6"/>
      <c r="I34" s="6"/>
      <c r="J34" s="6"/>
      <c r="K34" s="12"/>
    </row>
    <row r="35" spans="1:11" x14ac:dyDescent="0.2">
      <c r="A35" t="s">
        <v>60</v>
      </c>
    </row>
    <row r="36" spans="1:11" x14ac:dyDescent="0.2">
      <c r="A36" t="s">
        <v>60</v>
      </c>
      <c r="B36" s="2" t="s">
        <v>19</v>
      </c>
    </row>
    <row r="37" spans="1:11" x14ac:dyDescent="0.2">
      <c r="A37" t="s">
        <v>60</v>
      </c>
    </row>
    <row r="38" spans="1:11" x14ac:dyDescent="0.2">
      <c r="A38" t="s">
        <v>60</v>
      </c>
      <c r="C38" s="5" t="s">
        <v>67</v>
      </c>
      <c r="D38" s="5" t="s">
        <v>68</v>
      </c>
      <c r="E38" s="5" t="s">
        <v>82</v>
      </c>
      <c r="F38" s="5" t="s">
        <v>85</v>
      </c>
      <c r="G38" s="5" t="s">
        <v>89</v>
      </c>
      <c r="H38" s="5" t="s">
        <v>92</v>
      </c>
      <c r="I38" s="5" t="s">
        <v>93</v>
      </c>
      <c r="J38" s="99" t="s">
        <v>140</v>
      </c>
      <c r="K38" s="4" t="s">
        <v>94</v>
      </c>
    </row>
    <row r="39" spans="1:11" x14ac:dyDescent="0.2">
      <c r="A39" t="s">
        <v>60</v>
      </c>
      <c r="B39" s="21" t="s">
        <v>1</v>
      </c>
      <c r="C39" s="12">
        <v>6.3048780487804876</v>
      </c>
      <c r="D39" s="12">
        <f t="shared" ref="D39:J39" si="7">D15/D32</f>
        <v>6.2808988764044944</v>
      </c>
      <c r="E39" s="12">
        <f t="shared" si="7"/>
        <v>6.2018348623853212</v>
      </c>
      <c r="F39" s="12">
        <f t="shared" si="7"/>
        <v>6.8085106382978724</v>
      </c>
      <c r="G39" s="12">
        <f t="shared" si="7"/>
        <v>6.4122807017543861</v>
      </c>
      <c r="H39" s="12">
        <f t="shared" si="7"/>
        <v>5.5407407407407403</v>
      </c>
      <c r="I39" s="12">
        <f t="shared" si="7"/>
        <v>5.44</v>
      </c>
      <c r="J39" s="12">
        <f t="shared" si="7"/>
        <v>4.7241379310344831</v>
      </c>
      <c r="K39" s="12">
        <f t="shared" ref="K39:K40" si="8">AVERAGE(F39:J39)</f>
        <v>5.7851340023654974</v>
      </c>
    </row>
    <row r="40" spans="1:11" x14ac:dyDescent="0.2">
      <c r="A40" t="s">
        <v>60</v>
      </c>
      <c r="B40" s="21" t="s">
        <v>11</v>
      </c>
      <c r="C40" s="12">
        <v>7.2727272727272725</v>
      </c>
      <c r="D40" s="12">
        <f t="shared" ref="D40:E40" si="9">D24/(D33+D34)</f>
        <v>5.4705882352941178</v>
      </c>
      <c r="E40" s="12">
        <f t="shared" si="9"/>
        <v>5.1052631578947372</v>
      </c>
      <c r="F40" s="12">
        <f t="shared" ref="F40:J40" si="10">F24/F33</f>
        <v>5.333333333333333</v>
      </c>
      <c r="G40" s="12">
        <f t="shared" si="10"/>
        <v>5</v>
      </c>
      <c r="H40" s="12">
        <f t="shared" si="10"/>
        <v>6.05</v>
      </c>
      <c r="I40" s="12">
        <f t="shared" si="10"/>
        <v>3.8275862068965516</v>
      </c>
      <c r="J40" s="12">
        <f t="shared" si="10"/>
        <v>4.7826086956521738</v>
      </c>
      <c r="K40" s="12">
        <f t="shared" si="8"/>
        <v>4.9987056471764122</v>
      </c>
    </row>
    <row r="41" spans="1:11" x14ac:dyDescent="0.2">
      <c r="A41" t="s">
        <v>60</v>
      </c>
      <c r="B41" s="10"/>
      <c r="C41" s="10"/>
      <c r="D41" s="10"/>
      <c r="E41" s="10"/>
      <c r="F41" s="10"/>
      <c r="G41" s="10"/>
      <c r="H41" s="10"/>
      <c r="I41" s="10"/>
      <c r="J41" s="10"/>
      <c r="K41" s="10"/>
    </row>
    <row r="42" spans="1:11" x14ac:dyDescent="0.2">
      <c r="A42" t="s">
        <v>60</v>
      </c>
    </row>
    <row r="43" spans="1:11" x14ac:dyDescent="0.2">
      <c r="A43" t="s">
        <v>60</v>
      </c>
      <c r="B43" s="2" t="s">
        <v>7</v>
      </c>
    </row>
    <row r="44" spans="1:11" x14ac:dyDescent="0.2">
      <c r="A44" t="s">
        <v>60</v>
      </c>
    </row>
    <row r="45" spans="1:11" x14ac:dyDescent="0.2">
      <c r="A45" t="s">
        <v>60</v>
      </c>
      <c r="B45" s="7"/>
      <c r="C45" s="5" t="s">
        <v>67</v>
      </c>
      <c r="D45" s="5" t="s">
        <v>68</v>
      </c>
      <c r="E45" s="5" t="s">
        <v>82</v>
      </c>
      <c r="F45" s="5" t="s">
        <v>85</v>
      </c>
      <c r="G45" s="5" t="s">
        <v>89</v>
      </c>
      <c r="H45" s="5" t="s">
        <v>92</v>
      </c>
      <c r="I45" s="5" t="s">
        <v>93</v>
      </c>
      <c r="J45" s="99" t="s">
        <v>140</v>
      </c>
      <c r="K45" s="4" t="s">
        <v>94</v>
      </c>
    </row>
    <row r="46" spans="1:11" x14ac:dyDescent="0.2">
      <c r="A46" t="s">
        <v>60</v>
      </c>
      <c r="B46" s="6" t="s">
        <v>20</v>
      </c>
      <c r="C46" s="73">
        <v>12348</v>
      </c>
      <c r="D46" s="73">
        <v>12424</v>
      </c>
      <c r="E46" s="73">
        <v>12826</v>
      </c>
      <c r="F46" s="73">
        <v>13439</v>
      </c>
      <c r="G46" s="73">
        <v>14379</v>
      </c>
      <c r="H46" s="73">
        <v>14092</v>
      </c>
      <c r="I46" s="73">
        <v>15931</v>
      </c>
      <c r="J46" s="102">
        <v>16909</v>
      </c>
      <c r="K46" s="124">
        <f t="shared" ref="K46:K48" si="11">AVERAGE(F46:J46)</f>
        <v>14950</v>
      </c>
    </row>
    <row r="47" spans="1:11" x14ac:dyDescent="0.2">
      <c r="A47" t="s">
        <v>60</v>
      </c>
      <c r="B47" s="6" t="s">
        <v>11</v>
      </c>
      <c r="C47" s="73">
        <v>1455</v>
      </c>
      <c r="D47" s="73">
        <v>1477</v>
      </c>
      <c r="E47" s="73">
        <v>1660</v>
      </c>
      <c r="F47" s="73">
        <v>2036</v>
      </c>
      <c r="G47" s="73">
        <v>1789</v>
      </c>
      <c r="H47" s="73">
        <v>1720</v>
      </c>
      <c r="I47" s="73">
        <v>1534</v>
      </c>
      <c r="J47" s="102">
        <v>1546</v>
      </c>
      <c r="K47" s="124">
        <f t="shared" si="11"/>
        <v>1725</v>
      </c>
    </row>
    <row r="48" spans="1:11" x14ac:dyDescent="0.2">
      <c r="A48" t="s">
        <v>60</v>
      </c>
      <c r="B48" s="6" t="s">
        <v>5</v>
      </c>
      <c r="C48" s="73">
        <v>13803</v>
      </c>
      <c r="D48" s="73">
        <f>SUM(D46:D47)</f>
        <v>13901</v>
      </c>
      <c r="E48" s="73">
        <f>SUM(E46:E47)</f>
        <v>14486</v>
      </c>
      <c r="F48" s="73">
        <f>SUM(F46:F47)</f>
        <v>15475</v>
      </c>
      <c r="G48" s="73">
        <v>16168</v>
      </c>
      <c r="H48" s="73">
        <v>15812</v>
      </c>
      <c r="I48" s="73">
        <v>17465</v>
      </c>
      <c r="J48" s="102">
        <v>18455</v>
      </c>
      <c r="K48" s="124">
        <f t="shared" si="11"/>
        <v>16675</v>
      </c>
    </row>
    <row r="49" spans="1:24" x14ac:dyDescent="0.2">
      <c r="A49" t="s">
        <v>60</v>
      </c>
    </row>
    <row r="50" spans="1:24" x14ac:dyDescent="0.2">
      <c r="A50" t="s">
        <v>60</v>
      </c>
    </row>
    <row r="51" spans="1:24" x14ac:dyDescent="0.2">
      <c r="A51" t="s">
        <v>60</v>
      </c>
      <c r="B51" s="2" t="s">
        <v>8</v>
      </c>
    </row>
    <row r="52" spans="1:24" x14ac:dyDescent="0.2">
      <c r="A52" t="s">
        <v>60</v>
      </c>
      <c r="M52" s="23"/>
      <c r="N52" s="23"/>
      <c r="O52" s="23"/>
      <c r="P52" s="23"/>
      <c r="Q52" s="23"/>
      <c r="R52" s="23"/>
      <c r="S52" s="23"/>
    </row>
    <row r="53" spans="1:24" x14ac:dyDescent="0.2">
      <c r="A53" t="s">
        <v>60</v>
      </c>
      <c r="B53" s="7"/>
      <c r="C53" s="5" t="s">
        <v>67</v>
      </c>
      <c r="D53" s="5" t="s">
        <v>68</v>
      </c>
      <c r="E53" s="5" t="s">
        <v>82</v>
      </c>
      <c r="F53" s="5" t="s">
        <v>85</v>
      </c>
      <c r="G53" s="5" t="s">
        <v>89</v>
      </c>
      <c r="H53" s="5" t="s">
        <v>92</v>
      </c>
      <c r="I53" s="5" t="s">
        <v>93</v>
      </c>
      <c r="J53" s="99" t="s">
        <v>140</v>
      </c>
      <c r="K53" s="4" t="s">
        <v>94</v>
      </c>
      <c r="M53" s="23"/>
      <c r="N53" s="23"/>
      <c r="O53" s="23"/>
      <c r="P53" s="23"/>
      <c r="Q53" s="23"/>
      <c r="R53" s="23"/>
      <c r="S53" s="23"/>
    </row>
    <row r="54" spans="1:24" x14ac:dyDescent="0.2">
      <c r="A54" t="s">
        <v>60</v>
      </c>
      <c r="B54" s="6" t="s">
        <v>9</v>
      </c>
      <c r="C54" s="6">
        <v>57</v>
      </c>
      <c r="D54" s="6">
        <v>47</v>
      </c>
      <c r="E54" s="6">
        <v>38</v>
      </c>
      <c r="F54" s="6">
        <v>37</v>
      </c>
      <c r="G54" s="6">
        <v>41</v>
      </c>
      <c r="H54" s="6">
        <v>32</v>
      </c>
      <c r="I54" s="6">
        <v>35</v>
      </c>
      <c r="J54" s="6">
        <v>30</v>
      </c>
      <c r="K54" s="12">
        <f t="shared" ref="K54:K56" si="12">AVERAGE(F54:J54)</f>
        <v>35</v>
      </c>
      <c r="M54" s="23"/>
      <c r="N54" s="23"/>
      <c r="O54" s="23"/>
      <c r="P54" s="23"/>
      <c r="Q54" s="23"/>
      <c r="R54" s="23"/>
      <c r="S54" s="23"/>
    </row>
    <row r="55" spans="1:24" x14ac:dyDescent="0.2">
      <c r="A55" t="s">
        <v>60</v>
      </c>
      <c r="B55" s="6" t="s">
        <v>10</v>
      </c>
      <c r="C55" s="6">
        <v>27</v>
      </c>
      <c r="D55" s="6">
        <v>29</v>
      </c>
      <c r="E55" s="6">
        <v>35</v>
      </c>
      <c r="F55" s="6">
        <v>35</v>
      </c>
      <c r="G55" s="6">
        <v>36</v>
      </c>
      <c r="H55" s="6">
        <v>38</v>
      </c>
      <c r="I55" s="6">
        <v>35</v>
      </c>
      <c r="J55" s="6">
        <v>35</v>
      </c>
      <c r="K55" s="12">
        <f t="shared" si="12"/>
        <v>35.799999999999997</v>
      </c>
      <c r="M55" s="23"/>
      <c r="N55" s="23"/>
      <c r="O55" s="23"/>
      <c r="P55" s="23"/>
      <c r="Q55" s="23"/>
      <c r="R55" s="23"/>
      <c r="S55" s="23"/>
    </row>
    <row r="56" spans="1:24" x14ac:dyDescent="0.2">
      <c r="A56" t="s">
        <v>60</v>
      </c>
      <c r="B56" s="6" t="s">
        <v>11</v>
      </c>
      <c r="C56" s="27">
        <v>9</v>
      </c>
      <c r="D56" s="27">
        <v>10</v>
      </c>
      <c r="E56" s="27">
        <v>10</v>
      </c>
      <c r="F56" s="27">
        <v>10</v>
      </c>
      <c r="G56" s="27">
        <v>10</v>
      </c>
      <c r="H56" s="27">
        <v>9</v>
      </c>
      <c r="I56" s="27">
        <v>9</v>
      </c>
      <c r="J56" s="27">
        <v>10</v>
      </c>
      <c r="K56" s="12">
        <f t="shared" si="12"/>
        <v>9.6</v>
      </c>
    </row>
    <row r="57" spans="1:24" x14ac:dyDescent="0.2">
      <c r="A57" t="s">
        <v>60</v>
      </c>
      <c r="B57" s="16" t="s">
        <v>22</v>
      </c>
    </row>
    <row r="58" spans="1:24" x14ac:dyDescent="0.2">
      <c r="A58" t="s">
        <v>60</v>
      </c>
    </row>
    <row r="59" spans="1:24" x14ac:dyDescent="0.2">
      <c r="A59" t="s">
        <v>60</v>
      </c>
    </row>
    <row r="60" spans="1:24" x14ac:dyDescent="0.2">
      <c r="A60" t="s">
        <v>60</v>
      </c>
      <c r="B60" s="2" t="s">
        <v>24</v>
      </c>
      <c r="D60" s="78" t="s">
        <v>90</v>
      </c>
      <c r="N60" s="128" t="s">
        <v>101</v>
      </c>
      <c r="O60" s="128"/>
      <c r="P60" s="128"/>
      <c r="Q60" s="128"/>
      <c r="R60" s="128"/>
      <c r="S60" s="128"/>
      <c r="T60" s="128"/>
      <c r="U60" s="128"/>
      <c r="V60" s="128"/>
      <c r="W60" s="128"/>
      <c r="X60" s="128"/>
    </row>
    <row r="61" spans="1:24" x14ac:dyDescent="0.2">
      <c r="A61" t="s">
        <v>60</v>
      </c>
      <c r="B61" s="104" t="s">
        <v>100</v>
      </c>
      <c r="N61" s="128"/>
      <c r="O61" s="128"/>
      <c r="P61" s="128"/>
      <c r="Q61" s="128"/>
      <c r="R61" s="128"/>
      <c r="S61" s="128"/>
      <c r="T61" s="128"/>
      <c r="U61" s="128"/>
      <c r="V61" s="128"/>
      <c r="W61" s="128"/>
      <c r="X61" s="128"/>
    </row>
    <row r="62" spans="1:24" x14ac:dyDescent="0.2">
      <c r="A62" t="s">
        <v>60</v>
      </c>
      <c r="B62" s="7"/>
      <c r="C62" s="5" t="s">
        <v>67</v>
      </c>
      <c r="D62" s="5" t="s">
        <v>68</v>
      </c>
      <c r="E62" s="5" t="s">
        <v>82</v>
      </c>
      <c r="F62" s="5" t="s">
        <v>85</v>
      </c>
      <c r="G62" s="5" t="s">
        <v>89</v>
      </c>
      <c r="H62" s="5" t="s">
        <v>92</v>
      </c>
      <c r="I62" s="5" t="s">
        <v>93</v>
      </c>
      <c r="J62" s="99" t="s">
        <v>140</v>
      </c>
      <c r="K62" s="4" t="s">
        <v>94</v>
      </c>
    </row>
    <row r="63" spans="1:24" x14ac:dyDescent="0.2">
      <c r="A63" t="s">
        <v>60</v>
      </c>
      <c r="B63" s="6" t="s">
        <v>3</v>
      </c>
      <c r="C63" s="17">
        <v>19</v>
      </c>
      <c r="D63" s="17">
        <v>18</v>
      </c>
      <c r="E63" s="17">
        <v>19</v>
      </c>
      <c r="F63" s="17">
        <v>17</v>
      </c>
      <c r="G63" s="17">
        <v>19</v>
      </c>
      <c r="H63" s="17">
        <v>20</v>
      </c>
      <c r="I63" s="17">
        <v>21</v>
      </c>
      <c r="J63" s="17">
        <v>22</v>
      </c>
      <c r="K63" s="12">
        <f t="shared" ref="K63:K66" si="13">AVERAGE(F63:J63)</f>
        <v>19.8</v>
      </c>
      <c r="N63" s="132" t="s">
        <v>139</v>
      </c>
      <c r="O63" s="132"/>
      <c r="P63" s="132"/>
      <c r="Q63" s="132"/>
      <c r="R63" s="132"/>
      <c r="S63" s="132"/>
      <c r="T63" s="132"/>
      <c r="U63" s="132"/>
      <c r="V63" s="132"/>
      <c r="W63" s="132"/>
      <c r="X63" s="132"/>
    </row>
    <row r="64" spans="1:24" x14ac:dyDescent="0.2">
      <c r="A64" t="s">
        <v>60</v>
      </c>
      <c r="B64" s="6" t="s">
        <v>99</v>
      </c>
      <c r="C64" s="17">
        <v>3</v>
      </c>
      <c r="D64" s="17">
        <v>3</v>
      </c>
      <c r="E64" s="17">
        <v>5</v>
      </c>
      <c r="F64" s="17">
        <v>8</v>
      </c>
      <c r="G64" s="17">
        <v>18</v>
      </c>
      <c r="H64" s="17">
        <v>14</v>
      </c>
      <c r="I64" s="17">
        <v>18</v>
      </c>
      <c r="J64" s="17">
        <v>19</v>
      </c>
      <c r="K64" s="12">
        <f t="shared" si="13"/>
        <v>15.4</v>
      </c>
      <c r="N64" s="132"/>
      <c r="O64" s="132"/>
      <c r="P64" s="132"/>
      <c r="Q64" s="132"/>
      <c r="R64" s="132"/>
      <c r="S64" s="132"/>
      <c r="T64" s="132"/>
      <c r="U64" s="132"/>
      <c r="V64" s="132"/>
      <c r="W64" s="132"/>
      <c r="X64" s="132"/>
    </row>
    <row r="65" spans="1:24" x14ac:dyDescent="0.2">
      <c r="A65" t="s">
        <v>60</v>
      </c>
      <c r="B65" s="6" t="s">
        <v>5</v>
      </c>
      <c r="C65" s="6">
        <v>22</v>
      </c>
      <c r="D65" s="6">
        <f>SUM(D63:D64)</f>
        <v>21</v>
      </c>
      <c r="E65" s="6">
        <f>SUM(E63:E64)</f>
        <v>24</v>
      </c>
      <c r="F65" s="6">
        <f>SUM(F63:F64)</f>
        <v>25</v>
      </c>
      <c r="G65" s="6">
        <f>SUM(G63:G64)</f>
        <v>37</v>
      </c>
      <c r="H65" s="6">
        <v>34</v>
      </c>
      <c r="I65" s="6">
        <v>40</v>
      </c>
      <c r="J65" s="6">
        <v>41</v>
      </c>
      <c r="K65" s="12">
        <f t="shared" si="13"/>
        <v>35.4</v>
      </c>
      <c r="N65" s="132"/>
      <c r="O65" s="132"/>
      <c r="P65" s="132"/>
      <c r="Q65" s="132"/>
      <c r="R65" s="132"/>
      <c r="S65" s="132"/>
      <c r="T65" s="132"/>
      <c r="U65" s="132"/>
      <c r="V65" s="132"/>
      <c r="W65" s="132"/>
      <c r="X65" s="132"/>
    </row>
    <row r="66" spans="1:24" x14ac:dyDescent="0.2">
      <c r="A66" t="s">
        <v>60</v>
      </c>
      <c r="B66" s="11" t="s">
        <v>23</v>
      </c>
      <c r="C66" s="12">
        <v>20</v>
      </c>
      <c r="D66" s="12">
        <f t="shared" ref="D66:I66" si="14">D63+D64/3</f>
        <v>19</v>
      </c>
      <c r="E66" s="12">
        <f t="shared" si="14"/>
        <v>20.666666666666668</v>
      </c>
      <c r="F66" s="12">
        <f t="shared" si="14"/>
        <v>19.666666666666668</v>
      </c>
      <c r="G66" s="12">
        <f t="shared" si="14"/>
        <v>25</v>
      </c>
      <c r="H66" s="12">
        <f t="shared" si="14"/>
        <v>24.666666666666668</v>
      </c>
      <c r="I66" s="12">
        <f t="shared" si="14"/>
        <v>27</v>
      </c>
      <c r="J66" s="12">
        <f t="shared" ref="J66" si="15">J63+J64/3</f>
        <v>28.333333333333332</v>
      </c>
      <c r="K66" s="12">
        <f t="shared" si="13"/>
        <v>24.933333333333334</v>
      </c>
      <c r="N66" s="132"/>
      <c r="O66" s="132"/>
      <c r="P66" s="132"/>
      <c r="Q66" s="132"/>
      <c r="R66" s="132"/>
      <c r="S66" s="132"/>
      <c r="T66" s="132"/>
      <c r="U66" s="132"/>
      <c r="V66" s="132"/>
      <c r="W66" s="132"/>
      <c r="X66" s="132"/>
    </row>
    <row r="67" spans="1:24" x14ac:dyDescent="0.2">
      <c r="A67" t="s">
        <v>60</v>
      </c>
      <c r="B67" s="8" t="s">
        <v>26</v>
      </c>
    </row>
    <row r="68" spans="1:24" x14ac:dyDescent="0.2">
      <c r="A68" t="s">
        <v>60</v>
      </c>
    </row>
    <row r="69" spans="1:24" x14ac:dyDescent="0.2">
      <c r="A69" t="s">
        <v>60</v>
      </c>
    </row>
    <row r="70" spans="1:24" x14ac:dyDescent="0.2">
      <c r="A70" t="s">
        <v>60</v>
      </c>
      <c r="B70" s="2" t="s">
        <v>27</v>
      </c>
    </row>
    <row r="71" spans="1:24" x14ac:dyDescent="0.2">
      <c r="A71" t="s">
        <v>60</v>
      </c>
      <c r="B71" s="2"/>
    </row>
    <row r="72" spans="1:24" x14ac:dyDescent="0.2">
      <c r="A72" t="s">
        <v>60</v>
      </c>
      <c r="C72" s="5" t="s">
        <v>67</v>
      </c>
      <c r="D72" s="5" t="s">
        <v>68</v>
      </c>
      <c r="E72" s="5" t="s">
        <v>82</v>
      </c>
      <c r="F72" s="5" t="s">
        <v>85</v>
      </c>
      <c r="G72" s="5" t="s">
        <v>89</v>
      </c>
      <c r="H72" s="5" t="s">
        <v>92</v>
      </c>
      <c r="I72" s="5" t="s">
        <v>93</v>
      </c>
      <c r="J72" s="99" t="s">
        <v>140</v>
      </c>
      <c r="K72" s="4" t="s">
        <v>94</v>
      </c>
    </row>
    <row r="73" spans="1:24" x14ac:dyDescent="0.2">
      <c r="A73" t="s">
        <v>60</v>
      </c>
      <c r="B73" s="6" t="s">
        <v>6</v>
      </c>
      <c r="C73" s="12">
        <v>21.283333333333331</v>
      </c>
      <c r="D73" s="12">
        <f>(D16+D25)/D66</f>
        <v>23.789473684210527</v>
      </c>
      <c r="E73" s="12">
        <f>(E16+E25)/E66</f>
        <v>26.854838709677416</v>
      </c>
      <c r="F73" s="12">
        <f>(F16+F25)/F66</f>
        <v>28.237288135593221</v>
      </c>
      <c r="G73" s="12">
        <f t="shared" ref="G73:J73" si="16">(G16+G25)/G66</f>
        <v>28.013333333333335</v>
      </c>
      <c r="H73" s="12">
        <f t="shared" si="16"/>
        <v>28.716216216216218</v>
      </c>
      <c r="I73" s="12">
        <f t="shared" si="16"/>
        <v>28.456790123456791</v>
      </c>
      <c r="J73" s="12">
        <f t="shared" si="16"/>
        <v>27.647058823529413</v>
      </c>
      <c r="K73" s="12">
        <f t="shared" ref="K73" si="17">AVERAGE(F73:J73)</f>
        <v>28.214137326425792</v>
      </c>
    </row>
    <row r="74" spans="1:24" x14ac:dyDescent="0.2">
      <c r="A74" t="s">
        <v>60</v>
      </c>
      <c r="C74" s="10"/>
      <c r="D74" s="10"/>
      <c r="E74" s="10"/>
      <c r="F74" s="10"/>
      <c r="G74" s="10"/>
      <c r="H74" s="10"/>
      <c r="I74" s="10"/>
      <c r="J74" s="10"/>
      <c r="K74" s="10"/>
    </row>
    <row r="75" spans="1:24" x14ac:dyDescent="0.2">
      <c r="A75" t="s">
        <v>60</v>
      </c>
    </row>
    <row r="76" spans="1:24" x14ac:dyDescent="0.2">
      <c r="A76" t="s">
        <v>60</v>
      </c>
      <c r="B76" s="2" t="s">
        <v>14</v>
      </c>
    </row>
    <row r="77" spans="1:24" x14ac:dyDescent="0.2">
      <c r="A77" t="s">
        <v>60</v>
      </c>
      <c r="B77" s="2"/>
    </row>
    <row r="78" spans="1:24" x14ac:dyDescent="0.2">
      <c r="A78" t="s">
        <v>60</v>
      </c>
      <c r="C78" s="5" t="s">
        <v>67</v>
      </c>
      <c r="D78" s="5" t="s">
        <v>68</v>
      </c>
      <c r="E78" s="5" t="s">
        <v>82</v>
      </c>
      <c r="F78" s="5" t="s">
        <v>85</v>
      </c>
      <c r="G78" s="5" t="s">
        <v>85</v>
      </c>
      <c r="H78" s="5" t="s">
        <v>92</v>
      </c>
      <c r="I78" s="5" t="s">
        <v>93</v>
      </c>
      <c r="J78" s="99" t="s">
        <v>140</v>
      </c>
      <c r="K78" s="4" t="s">
        <v>94</v>
      </c>
    </row>
    <row r="79" spans="1:24" x14ac:dyDescent="0.2">
      <c r="A79" t="s">
        <v>60</v>
      </c>
      <c r="B79" s="6" t="s">
        <v>12</v>
      </c>
      <c r="C79" s="12">
        <v>690.15</v>
      </c>
      <c r="D79" s="12">
        <f t="shared" ref="D79:I79" si="18">D48/D66</f>
        <v>731.63157894736844</v>
      </c>
      <c r="E79" s="12">
        <f t="shared" si="18"/>
        <v>700.93548387096769</v>
      </c>
      <c r="F79" s="12">
        <f t="shared" si="18"/>
        <v>786.86440677966095</v>
      </c>
      <c r="G79" s="12">
        <f t="shared" si="18"/>
        <v>646.72</v>
      </c>
      <c r="H79" s="12">
        <f t="shared" si="18"/>
        <v>641.02702702702697</v>
      </c>
      <c r="I79" s="12">
        <f t="shared" si="18"/>
        <v>646.85185185185185</v>
      </c>
      <c r="J79" s="12">
        <f t="shared" ref="J79" si="19">J48/J66</f>
        <v>651.35294117647061</v>
      </c>
      <c r="K79" s="12">
        <f t="shared" ref="K79" si="20">AVERAGE(F79:J79)</f>
        <v>674.56324536700208</v>
      </c>
    </row>
    <row r="80" spans="1:24" x14ac:dyDescent="0.2">
      <c r="A80" t="s">
        <v>60</v>
      </c>
      <c r="C80" s="10"/>
      <c r="D80" s="10"/>
      <c r="E80" s="10"/>
      <c r="F80" s="10"/>
      <c r="G80" s="10"/>
      <c r="H80" s="5"/>
      <c r="I80" s="5"/>
      <c r="J80" s="99"/>
      <c r="K80" s="10"/>
    </row>
    <row r="81" spans="1:10" x14ac:dyDescent="0.2">
      <c r="A81" t="s">
        <v>60</v>
      </c>
      <c r="H81" s="5"/>
      <c r="I81" s="5"/>
      <c r="J81" s="99"/>
    </row>
  </sheetData>
  <mergeCells count="6">
    <mergeCell ref="N9:X10"/>
    <mergeCell ref="N12:X15"/>
    <mergeCell ref="N60:X61"/>
    <mergeCell ref="N29:X31"/>
    <mergeCell ref="N63:X66"/>
    <mergeCell ref="N17:X20"/>
  </mergeCells>
  <phoneticPr fontId="11" type="noConversion"/>
  <pageMargins left="0.8" right="0.25" top="0.5" bottom="0.5"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J46" sqref="J46:J48"/>
    </sheetView>
  </sheetViews>
  <sheetFormatPr defaultRowHeight="12.75" x14ac:dyDescent="0.2"/>
  <cols>
    <col min="1" max="1" width="23.42578125" bestFit="1" customWidth="1"/>
    <col min="2" max="2" width="18.7109375" style="23" customWidth="1"/>
    <col min="3" max="5" width="12.7109375" style="23" hidden="1" customWidth="1"/>
    <col min="6" max="9" width="12.7109375" customWidth="1"/>
    <col min="10" max="11" width="12.7109375" style="111" customWidth="1"/>
  </cols>
  <sheetData>
    <row r="1" spans="1:24" s="23" customFormat="1" x14ac:dyDescent="0.2">
      <c r="A1" s="23" t="s">
        <v>61</v>
      </c>
      <c r="B1" s="92" t="s">
        <v>0</v>
      </c>
      <c r="C1" s="92"/>
      <c r="D1" s="92"/>
      <c r="E1" s="92"/>
      <c r="F1" s="20"/>
      <c r="G1" s="20"/>
      <c r="H1" s="20"/>
      <c r="I1" s="20"/>
      <c r="J1" s="20"/>
      <c r="K1" s="20"/>
    </row>
    <row r="2" spans="1:24" s="23" customFormat="1" x14ac:dyDescent="0.2">
      <c r="A2" s="23" t="s">
        <v>61</v>
      </c>
      <c r="B2" s="92" t="s">
        <v>91</v>
      </c>
      <c r="C2" s="92"/>
      <c r="D2" s="92"/>
      <c r="E2" s="92"/>
      <c r="F2" s="48"/>
      <c r="G2" s="48"/>
      <c r="H2" s="48"/>
      <c r="I2" s="48"/>
      <c r="J2" s="48"/>
      <c r="K2" s="20"/>
    </row>
    <row r="3" spans="1:24" s="23" customFormat="1" x14ac:dyDescent="0.2">
      <c r="A3" s="23" t="s">
        <v>61</v>
      </c>
      <c r="F3"/>
      <c r="G3"/>
      <c r="H3"/>
      <c r="I3"/>
      <c r="J3" s="111"/>
      <c r="K3" s="111"/>
    </row>
    <row r="4" spans="1:24" s="23" customFormat="1" x14ac:dyDescent="0.2">
      <c r="A4" s="23" t="s">
        <v>61</v>
      </c>
      <c r="B4" s="92" t="s">
        <v>109</v>
      </c>
      <c r="C4" s="92"/>
      <c r="D4" s="92"/>
      <c r="E4" s="92"/>
      <c r="F4" s="15"/>
      <c r="G4" s="15"/>
      <c r="H4" s="15"/>
      <c r="I4" s="15"/>
      <c r="J4" s="113"/>
      <c r="K4" s="113"/>
    </row>
    <row r="5" spans="1:24" s="23" customFormat="1" x14ac:dyDescent="0.2">
      <c r="A5" s="23" t="s">
        <v>61</v>
      </c>
      <c r="B5" s="37"/>
      <c r="C5" s="37"/>
      <c r="D5" s="37"/>
      <c r="E5" s="37"/>
      <c r="F5" s="1"/>
      <c r="H5" s="80"/>
      <c r="I5" s="88"/>
      <c r="J5" s="88"/>
      <c r="K5" s="87"/>
    </row>
    <row r="6" spans="1:24" s="23" customFormat="1" ht="18" x14ac:dyDescent="0.25">
      <c r="A6" s="23" t="s">
        <v>61</v>
      </c>
      <c r="B6" s="38" t="s">
        <v>84</v>
      </c>
      <c r="C6" s="37"/>
      <c r="D6" s="76"/>
      <c r="F6" s="1"/>
      <c r="G6" s="1"/>
      <c r="H6" s="80"/>
      <c r="I6" s="88"/>
      <c r="J6" s="88"/>
      <c r="K6" s="39"/>
    </row>
    <row r="7" spans="1:24" s="23" customFormat="1" ht="13.5" customHeight="1" x14ac:dyDescent="0.25">
      <c r="A7" s="23" t="s">
        <v>61</v>
      </c>
      <c r="B7" s="135"/>
      <c r="C7" s="135"/>
      <c r="D7" s="135"/>
      <c r="E7" s="135"/>
      <c r="F7" s="135"/>
      <c r="G7" s="49"/>
      <c r="H7" s="81"/>
      <c r="I7" s="89"/>
      <c r="J7" s="120"/>
      <c r="K7" s="111"/>
    </row>
    <row r="8" spans="1:24" s="23" customFormat="1" x14ac:dyDescent="0.2">
      <c r="A8" s="23" t="s">
        <v>61</v>
      </c>
      <c r="F8"/>
      <c r="G8"/>
      <c r="H8"/>
      <c r="I8"/>
      <c r="J8" s="111"/>
      <c r="K8" s="111"/>
    </row>
    <row r="9" spans="1:24" s="23" customFormat="1" x14ac:dyDescent="0.2">
      <c r="A9" s="23" t="s">
        <v>61</v>
      </c>
      <c r="B9" s="25" t="s">
        <v>17</v>
      </c>
      <c r="F9"/>
      <c r="G9"/>
      <c r="H9"/>
      <c r="I9"/>
      <c r="J9" s="111"/>
      <c r="K9" s="111"/>
      <c r="N9" s="131" t="s">
        <v>102</v>
      </c>
      <c r="O9" s="131"/>
      <c r="P9" s="131"/>
      <c r="Q9" s="131"/>
      <c r="R9" s="131"/>
      <c r="S9" s="131"/>
      <c r="T9" s="131"/>
      <c r="U9" s="131"/>
      <c r="V9" s="131"/>
      <c r="W9" s="131"/>
      <c r="X9" s="131"/>
    </row>
    <row r="10" spans="1:24" s="23" customFormat="1" x14ac:dyDescent="0.2">
      <c r="A10" s="23" t="s">
        <v>61</v>
      </c>
      <c r="F10"/>
      <c r="G10"/>
      <c r="H10"/>
      <c r="I10"/>
      <c r="J10" s="111"/>
      <c r="K10" s="111"/>
      <c r="N10" s="131"/>
      <c r="O10" s="131"/>
      <c r="P10" s="131"/>
      <c r="Q10" s="131"/>
      <c r="R10" s="131"/>
      <c r="S10" s="131"/>
      <c r="T10" s="131"/>
      <c r="U10" s="131"/>
      <c r="V10" s="131"/>
      <c r="W10" s="131"/>
      <c r="X10" s="131"/>
    </row>
    <row r="11" spans="1:24" s="23" customFormat="1" x14ac:dyDescent="0.2">
      <c r="A11" s="23" t="s">
        <v>61</v>
      </c>
      <c r="B11" s="40" t="s">
        <v>20</v>
      </c>
      <c r="C11" s="5" t="s">
        <v>67</v>
      </c>
      <c r="D11" s="5" t="s">
        <v>68</v>
      </c>
      <c r="E11" s="5" t="s">
        <v>82</v>
      </c>
      <c r="F11" s="5" t="s">
        <v>85</v>
      </c>
      <c r="G11" s="5" t="s">
        <v>89</v>
      </c>
      <c r="H11" s="5" t="s">
        <v>92</v>
      </c>
      <c r="I11" s="5" t="s">
        <v>93</v>
      </c>
      <c r="J11" s="99" t="s">
        <v>140</v>
      </c>
      <c r="K11" s="112" t="s">
        <v>94</v>
      </c>
    </row>
    <row r="12" spans="1:24" s="23" customFormat="1" x14ac:dyDescent="0.2">
      <c r="A12" s="23" t="s">
        <v>61</v>
      </c>
      <c r="B12" s="11" t="s">
        <v>2</v>
      </c>
      <c r="C12" s="11"/>
      <c r="D12" s="11"/>
      <c r="E12" s="11"/>
      <c r="F12" s="6"/>
      <c r="G12" s="6"/>
      <c r="H12" s="6"/>
      <c r="I12" s="6"/>
      <c r="J12" s="6"/>
      <c r="K12" s="6"/>
      <c r="N12" s="132" t="s">
        <v>114</v>
      </c>
      <c r="O12" s="132"/>
      <c r="P12" s="132"/>
      <c r="Q12" s="132"/>
      <c r="R12" s="132"/>
      <c r="S12" s="132"/>
      <c r="T12" s="132"/>
      <c r="U12" s="132"/>
      <c r="V12" s="132"/>
      <c r="W12" s="132"/>
      <c r="X12" s="132"/>
    </row>
    <row r="13" spans="1:24" s="23" customFormat="1" ht="15" x14ac:dyDescent="0.25">
      <c r="A13" s="23" t="s">
        <v>61</v>
      </c>
      <c r="B13" s="11" t="s">
        <v>3</v>
      </c>
      <c r="C13" s="11">
        <v>42</v>
      </c>
      <c r="D13" s="11">
        <v>77</v>
      </c>
      <c r="E13" s="11">
        <v>103</v>
      </c>
      <c r="F13" s="6">
        <v>123</v>
      </c>
      <c r="G13" s="6">
        <v>189</v>
      </c>
      <c r="H13" s="6">
        <v>213</v>
      </c>
      <c r="I13" s="6">
        <v>234</v>
      </c>
      <c r="J13" s="6">
        <v>242</v>
      </c>
      <c r="K13" s="12">
        <f>AVERAGE(F13:J13)</f>
        <v>200.2</v>
      </c>
      <c r="M13" s="66"/>
      <c r="N13" s="132"/>
      <c r="O13" s="132"/>
      <c r="P13" s="132"/>
      <c r="Q13" s="132"/>
      <c r="R13" s="132"/>
      <c r="S13" s="132"/>
      <c r="T13" s="132"/>
      <c r="U13" s="132"/>
      <c r="V13" s="132"/>
      <c r="W13" s="132"/>
      <c r="X13" s="132"/>
    </row>
    <row r="14" spans="1:24" s="23" customFormat="1" x14ac:dyDescent="0.2">
      <c r="A14" s="23" t="s">
        <v>61</v>
      </c>
      <c r="B14" s="11" t="s">
        <v>4</v>
      </c>
      <c r="C14" s="11">
        <v>74</v>
      </c>
      <c r="D14" s="11">
        <v>69</v>
      </c>
      <c r="E14" s="11">
        <v>106</v>
      </c>
      <c r="F14" s="6">
        <v>101</v>
      </c>
      <c r="G14" s="6">
        <v>54</v>
      </c>
      <c r="H14" s="6">
        <v>53</v>
      </c>
      <c r="I14" s="6">
        <v>76</v>
      </c>
      <c r="J14" s="6">
        <v>94</v>
      </c>
      <c r="K14" s="12">
        <f t="shared" ref="K14:K16" si="0">AVERAGE(F14:J14)</f>
        <v>75.599999999999994</v>
      </c>
      <c r="N14" s="132"/>
      <c r="O14" s="132"/>
      <c r="P14" s="132"/>
      <c r="Q14" s="132"/>
      <c r="R14" s="132"/>
      <c r="S14" s="132"/>
      <c r="T14" s="132"/>
      <c r="U14" s="132"/>
      <c r="V14" s="132"/>
      <c r="W14" s="132"/>
      <c r="X14" s="132"/>
    </row>
    <row r="15" spans="1:24" s="23" customFormat="1" x14ac:dyDescent="0.2">
      <c r="A15" s="23" t="s">
        <v>61</v>
      </c>
      <c r="B15" s="11" t="s">
        <v>5</v>
      </c>
      <c r="C15" s="11">
        <f>SUM(C13:C14)</f>
        <v>116</v>
      </c>
      <c r="D15" s="11">
        <f>SUM(D13:D14)</f>
        <v>146</v>
      </c>
      <c r="E15" s="11">
        <f>SUM(E13:E14)</f>
        <v>209</v>
      </c>
      <c r="F15" s="6">
        <f>SUM(F13:F14)</f>
        <v>224</v>
      </c>
      <c r="G15" s="6">
        <v>243</v>
      </c>
      <c r="H15" s="6">
        <v>266</v>
      </c>
      <c r="I15" s="6">
        <v>310</v>
      </c>
      <c r="J15" s="6">
        <v>336</v>
      </c>
      <c r="K15" s="12">
        <f t="shared" si="0"/>
        <v>275.8</v>
      </c>
      <c r="N15" s="132"/>
      <c r="O15" s="132"/>
      <c r="P15" s="132"/>
      <c r="Q15" s="132"/>
      <c r="R15" s="132"/>
      <c r="S15" s="132"/>
      <c r="T15" s="132"/>
      <c r="U15" s="132"/>
      <c r="V15" s="132"/>
      <c r="W15" s="132"/>
      <c r="X15" s="132"/>
    </row>
    <row r="16" spans="1:24" s="23" customFormat="1" x14ac:dyDescent="0.2">
      <c r="A16" s="23" t="s">
        <v>61</v>
      </c>
      <c r="B16" s="11" t="s">
        <v>21</v>
      </c>
      <c r="C16" s="41">
        <f t="shared" ref="C16:I16" si="1">C13+C14/3</f>
        <v>66.666666666666671</v>
      </c>
      <c r="D16" s="41">
        <f t="shared" si="1"/>
        <v>100</v>
      </c>
      <c r="E16" s="41">
        <f t="shared" si="1"/>
        <v>138.33333333333334</v>
      </c>
      <c r="F16" s="12">
        <f t="shared" si="1"/>
        <v>156.66666666666666</v>
      </c>
      <c r="G16" s="12">
        <f t="shared" si="1"/>
        <v>207</v>
      </c>
      <c r="H16" s="12">
        <f t="shared" si="1"/>
        <v>230.66666666666666</v>
      </c>
      <c r="I16" s="12">
        <f t="shared" si="1"/>
        <v>259.33333333333331</v>
      </c>
      <c r="J16" s="12">
        <f t="shared" ref="J16" si="2">J13+J14/3</f>
        <v>273.33333333333331</v>
      </c>
      <c r="K16" s="12">
        <f t="shared" si="0"/>
        <v>225.39999999999995</v>
      </c>
    </row>
    <row r="17" spans="1:24" s="23" customFormat="1" x14ac:dyDescent="0.2">
      <c r="A17" s="23" t="s">
        <v>61</v>
      </c>
      <c r="B17" s="8" t="s">
        <v>25</v>
      </c>
      <c r="F17"/>
      <c r="G17"/>
      <c r="H17"/>
      <c r="I17"/>
      <c r="J17" s="111"/>
      <c r="K17" s="111"/>
      <c r="N17" s="132" t="s">
        <v>138</v>
      </c>
      <c r="O17" s="132"/>
      <c r="P17" s="132"/>
      <c r="Q17" s="132"/>
      <c r="R17" s="132"/>
      <c r="S17" s="132"/>
      <c r="T17" s="132"/>
      <c r="U17" s="132"/>
      <c r="V17" s="132"/>
      <c r="W17" s="132"/>
      <c r="X17" s="132"/>
    </row>
    <row r="18" spans="1:24" s="23" customFormat="1" x14ac:dyDescent="0.2">
      <c r="A18" s="23" t="s">
        <v>61</v>
      </c>
      <c r="F18"/>
      <c r="G18"/>
      <c r="H18"/>
      <c r="I18"/>
      <c r="J18" s="111"/>
      <c r="K18" s="111"/>
      <c r="N18" s="132"/>
      <c r="O18" s="132"/>
      <c r="P18" s="132"/>
      <c r="Q18" s="132"/>
      <c r="R18" s="132"/>
      <c r="S18" s="132"/>
      <c r="T18" s="132"/>
      <c r="U18" s="132"/>
      <c r="V18" s="132"/>
      <c r="W18" s="132"/>
      <c r="X18" s="132"/>
    </row>
    <row r="19" spans="1:24" s="23" customFormat="1" x14ac:dyDescent="0.2">
      <c r="A19" s="23" t="s">
        <v>61</v>
      </c>
      <c r="F19"/>
      <c r="G19"/>
      <c r="H19"/>
      <c r="I19"/>
      <c r="J19" s="111"/>
      <c r="K19" s="111"/>
      <c r="N19" s="132"/>
      <c r="O19" s="132"/>
      <c r="P19" s="132"/>
      <c r="Q19" s="132"/>
      <c r="R19" s="132"/>
      <c r="S19" s="132"/>
      <c r="T19" s="132"/>
      <c r="U19" s="132"/>
      <c r="V19" s="132"/>
      <c r="W19" s="132"/>
      <c r="X19" s="132"/>
    </row>
    <row r="20" spans="1:24" s="23" customFormat="1" x14ac:dyDescent="0.2">
      <c r="A20" s="23" t="s">
        <v>61</v>
      </c>
      <c r="B20" s="40" t="s">
        <v>11</v>
      </c>
      <c r="C20" s="5" t="s">
        <v>67</v>
      </c>
      <c r="D20" s="5" t="s">
        <v>68</v>
      </c>
      <c r="E20" s="5" t="s">
        <v>82</v>
      </c>
      <c r="F20" s="5" t="s">
        <v>85</v>
      </c>
      <c r="G20" s="5" t="s">
        <v>89</v>
      </c>
      <c r="H20" s="5" t="s">
        <v>92</v>
      </c>
      <c r="I20" s="5" t="s">
        <v>93</v>
      </c>
      <c r="J20" s="99" t="s">
        <v>140</v>
      </c>
      <c r="K20" s="112" t="s">
        <v>94</v>
      </c>
      <c r="N20" s="132"/>
      <c r="O20" s="132"/>
      <c r="P20" s="132"/>
      <c r="Q20" s="132"/>
      <c r="R20" s="132"/>
      <c r="S20" s="132"/>
      <c r="T20" s="132"/>
      <c r="U20" s="132"/>
      <c r="V20" s="132"/>
      <c r="W20" s="132"/>
      <c r="X20" s="132"/>
    </row>
    <row r="21" spans="1:24" s="23" customFormat="1" x14ac:dyDescent="0.2">
      <c r="A21" s="23" t="s">
        <v>61</v>
      </c>
      <c r="B21" s="11" t="s">
        <v>2</v>
      </c>
      <c r="C21" s="11"/>
      <c r="D21" s="11"/>
      <c r="E21" s="11"/>
      <c r="F21" s="6"/>
      <c r="G21" s="6"/>
      <c r="H21" s="6"/>
      <c r="I21" s="6"/>
      <c r="J21" s="6"/>
      <c r="K21" s="12"/>
    </row>
    <row r="22" spans="1:24" s="23" customFormat="1" x14ac:dyDescent="0.2">
      <c r="A22" s="23" t="s">
        <v>61</v>
      </c>
      <c r="B22" s="11" t="s">
        <v>3</v>
      </c>
      <c r="C22" s="11">
        <v>3</v>
      </c>
      <c r="D22" s="11">
        <v>0</v>
      </c>
      <c r="E22" s="11">
        <v>4</v>
      </c>
      <c r="F22" s="6">
        <v>7</v>
      </c>
      <c r="G22" s="6">
        <v>19</v>
      </c>
      <c r="H22" s="6">
        <v>16</v>
      </c>
      <c r="I22" s="6">
        <v>18</v>
      </c>
      <c r="J22" s="6">
        <v>12</v>
      </c>
      <c r="K22" s="12">
        <f>AVERAGE(F22:J22)</f>
        <v>14.4</v>
      </c>
    </row>
    <row r="23" spans="1:24" s="23" customFormat="1" x14ac:dyDescent="0.2">
      <c r="A23" s="23" t="s">
        <v>61</v>
      </c>
      <c r="B23" s="11" t="s">
        <v>4</v>
      </c>
      <c r="C23" s="11">
        <v>4</v>
      </c>
      <c r="D23" s="11">
        <v>5</v>
      </c>
      <c r="E23" s="11">
        <v>8</v>
      </c>
      <c r="F23" s="6">
        <v>12</v>
      </c>
      <c r="G23" s="6">
        <v>9</v>
      </c>
      <c r="H23" s="6">
        <v>9</v>
      </c>
      <c r="I23" s="6">
        <v>12</v>
      </c>
      <c r="J23" s="6">
        <v>17</v>
      </c>
      <c r="K23" s="12">
        <f t="shared" ref="K23:K25" si="3">AVERAGE(F23:J23)</f>
        <v>11.8</v>
      </c>
    </row>
    <row r="24" spans="1:24" s="23" customFormat="1" x14ac:dyDescent="0.2">
      <c r="A24" s="23" t="s">
        <v>61</v>
      </c>
      <c r="B24" s="11" t="s">
        <v>5</v>
      </c>
      <c r="C24" s="11">
        <f>SUM(C22:C23)</f>
        <v>7</v>
      </c>
      <c r="D24" s="11">
        <f>SUM(D22:D23)</f>
        <v>5</v>
      </c>
      <c r="E24" s="11">
        <f>SUM(E22:E23)</f>
        <v>12</v>
      </c>
      <c r="F24" s="11">
        <f>SUM(F22:F23)</f>
        <v>19</v>
      </c>
      <c r="G24" s="11">
        <v>28</v>
      </c>
      <c r="H24" s="11">
        <v>25</v>
      </c>
      <c r="I24" s="11">
        <v>30</v>
      </c>
      <c r="J24" s="11">
        <v>29</v>
      </c>
      <c r="K24" s="12">
        <f t="shared" si="3"/>
        <v>26.2</v>
      </c>
    </row>
    <row r="25" spans="1:24" s="23" customFormat="1" x14ac:dyDescent="0.2">
      <c r="A25" s="23" t="s">
        <v>61</v>
      </c>
      <c r="B25" s="11" t="s">
        <v>21</v>
      </c>
      <c r="C25" s="41">
        <f t="shared" ref="C25:I25" si="4">C22+C23/3</f>
        <v>4.333333333333333</v>
      </c>
      <c r="D25" s="41">
        <f t="shared" si="4"/>
        <v>1.6666666666666667</v>
      </c>
      <c r="E25" s="41">
        <f t="shared" si="4"/>
        <v>6.6666666666666661</v>
      </c>
      <c r="F25" s="41">
        <f t="shared" si="4"/>
        <v>11</v>
      </c>
      <c r="G25" s="41">
        <f t="shared" si="4"/>
        <v>22</v>
      </c>
      <c r="H25" s="41">
        <f t="shared" si="4"/>
        <v>19</v>
      </c>
      <c r="I25" s="41">
        <f t="shared" si="4"/>
        <v>22</v>
      </c>
      <c r="J25" s="41">
        <f t="shared" ref="J25" si="5">J22+J23/3</f>
        <v>17.666666666666668</v>
      </c>
      <c r="K25" s="12">
        <f t="shared" si="3"/>
        <v>18.333333333333336</v>
      </c>
    </row>
    <row r="26" spans="1:24" s="23" customFormat="1" x14ac:dyDescent="0.2">
      <c r="A26" s="23" t="s">
        <v>61</v>
      </c>
      <c r="B26" s="8" t="s">
        <v>25</v>
      </c>
      <c r="C26" s="8"/>
      <c r="D26" s="8"/>
      <c r="E26" s="8"/>
      <c r="F26" s="10"/>
      <c r="G26" s="10"/>
      <c r="H26" s="10"/>
      <c r="I26" s="10"/>
      <c r="J26" s="10"/>
      <c r="K26" s="10"/>
    </row>
    <row r="27" spans="1:24" s="23" customFormat="1" ht="13.5" x14ac:dyDescent="0.25">
      <c r="A27" s="23" t="s">
        <v>61</v>
      </c>
      <c r="B27" s="95" t="s">
        <v>95</v>
      </c>
      <c r="F27"/>
      <c r="G27"/>
      <c r="H27"/>
      <c r="I27"/>
      <c r="J27" s="111"/>
      <c r="K27" s="111"/>
    </row>
    <row r="28" spans="1:24" s="23" customFormat="1" x14ac:dyDescent="0.2">
      <c r="A28" s="23" t="s">
        <v>61</v>
      </c>
      <c r="F28"/>
      <c r="G28"/>
      <c r="H28"/>
      <c r="I28"/>
      <c r="J28" s="111"/>
      <c r="K28" s="111"/>
    </row>
    <row r="29" spans="1:24" s="23" customFormat="1" ht="12.75" customHeight="1" x14ac:dyDescent="0.2">
      <c r="A29" s="23" t="s">
        <v>61</v>
      </c>
      <c r="B29" s="25" t="s">
        <v>18</v>
      </c>
      <c r="F29"/>
      <c r="G29"/>
      <c r="H29"/>
      <c r="I29"/>
      <c r="J29" s="111"/>
      <c r="K29" s="111"/>
      <c r="N29" s="128" t="s">
        <v>103</v>
      </c>
      <c r="O29" s="128"/>
      <c r="P29" s="128"/>
      <c r="Q29" s="128"/>
      <c r="R29" s="128"/>
      <c r="S29" s="128"/>
      <c r="T29" s="128"/>
      <c r="U29" s="128"/>
      <c r="V29" s="128"/>
      <c r="W29" s="128"/>
      <c r="X29" s="128"/>
    </row>
    <row r="30" spans="1:24" s="23" customFormat="1" x14ac:dyDescent="0.2">
      <c r="A30" s="23" t="s">
        <v>61</v>
      </c>
      <c r="F30"/>
      <c r="G30"/>
      <c r="H30"/>
      <c r="I30"/>
      <c r="J30" s="111"/>
      <c r="K30" s="111"/>
      <c r="N30" s="128"/>
      <c r="O30" s="128"/>
      <c r="P30" s="128"/>
      <c r="Q30" s="128"/>
      <c r="R30" s="128"/>
      <c r="S30" s="128"/>
      <c r="T30" s="128"/>
      <c r="U30" s="128"/>
      <c r="V30" s="128"/>
      <c r="W30" s="128"/>
      <c r="X30" s="128"/>
    </row>
    <row r="31" spans="1:24" s="23" customFormat="1" x14ac:dyDescent="0.2">
      <c r="A31" s="23" t="s">
        <v>61</v>
      </c>
      <c r="C31" s="5" t="s">
        <v>67</v>
      </c>
      <c r="D31" s="5" t="s">
        <v>68</v>
      </c>
      <c r="E31" s="5" t="s">
        <v>82</v>
      </c>
      <c r="F31" s="5" t="s">
        <v>85</v>
      </c>
      <c r="G31" s="5" t="s">
        <v>89</v>
      </c>
      <c r="H31" s="5" t="s">
        <v>92</v>
      </c>
      <c r="I31" s="5" t="s">
        <v>93</v>
      </c>
      <c r="J31" s="99" t="s">
        <v>140</v>
      </c>
      <c r="K31" s="112" t="s">
        <v>94</v>
      </c>
      <c r="N31" s="128"/>
      <c r="O31" s="128"/>
      <c r="P31" s="128"/>
      <c r="Q31" s="128"/>
      <c r="R31" s="128"/>
      <c r="S31" s="128"/>
      <c r="T31" s="128"/>
      <c r="U31" s="128"/>
      <c r="V31" s="128"/>
      <c r="W31" s="128"/>
      <c r="X31" s="128"/>
    </row>
    <row r="32" spans="1:24" s="23" customFormat="1" x14ac:dyDescent="0.2">
      <c r="A32" s="23" t="s">
        <v>61</v>
      </c>
      <c r="B32" s="42" t="s">
        <v>1</v>
      </c>
      <c r="C32" s="11">
        <v>44</v>
      </c>
      <c r="D32" s="11">
        <v>43</v>
      </c>
      <c r="E32" s="11">
        <v>62</v>
      </c>
      <c r="F32" s="6">
        <v>61</v>
      </c>
      <c r="G32" s="6">
        <v>50</v>
      </c>
      <c r="H32" s="6">
        <v>65</v>
      </c>
      <c r="I32" s="6">
        <v>66</v>
      </c>
      <c r="J32" s="6">
        <v>89</v>
      </c>
      <c r="K32" s="12">
        <f t="shared" ref="K32:K34" si="6">AVERAGE(F32:J32)</f>
        <v>66.2</v>
      </c>
    </row>
    <row r="33" spans="1:14" s="23" customFormat="1" x14ac:dyDescent="0.2">
      <c r="A33" s="23" t="s">
        <v>61</v>
      </c>
      <c r="B33" s="42" t="s">
        <v>11</v>
      </c>
      <c r="C33" s="11">
        <v>4</v>
      </c>
      <c r="D33" s="11">
        <v>1</v>
      </c>
      <c r="E33" s="11">
        <v>1</v>
      </c>
      <c r="F33" s="6">
        <v>4</v>
      </c>
      <c r="G33" s="6">
        <v>8</v>
      </c>
      <c r="H33" s="6">
        <v>6</v>
      </c>
      <c r="I33" s="6">
        <v>9</v>
      </c>
      <c r="J33" s="6">
        <v>2</v>
      </c>
      <c r="K33" s="12">
        <f t="shared" si="6"/>
        <v>5.8</v>
      </c>
    </row>
    <row r="34" spans="1:14" s="23" customFormat="1" ht="12.75" customHeight="1" x14ac:dyDescent="0.2">
      <c r="A34" s="23" t="s">
        <v>61</v>
      </c>
      <c r="B34" s="42" t="s">
        <v>149</v>
      </c>
      <c r="C34" s="21">
        <v>1</v>
      </c>
      <c r="D34" s="21"/>
      <c r="E34" s="21"/>
      <c r="F34" s="21"/>
      <c r="G34" s="21"/>
      <c r="H34" s="21">
        <v>2</v>
      </c>
      <c r="I34" s="21">
        <v>3</v>
      </c>
      <c r="J34" s="21">
        <v>3</v>
      </c>
      <c r="K34" s="12">
        <f t="shared" si="6"/>
        <v>2.6666666666666665</v>
      </c>
    </row>
    <row r="35" spans="1:14" s="23" customFormat="1" x14ac:dyDescent="0.2">
      <c r="A35" s="23" t="s">
        <v>61</v>
      </c>
      <c r="F35"/>
      <c r="G35"/>
      <c r="H35"/>
      <c r="I35"/>
      <c r="J35" s="111"/>
      <c r="K35" s="111"/>
    </row>
    <row r="36" spans="1:14" s="23" customFormat="1" x14ac:dyDescent="0.2">
      <c r="A36" s="23" t="s">
        <v>61</v>
      </c>
      <c r="B36" s="25" t="s">
        <v>19</v>
      </c>
      <c r="F36"/>
      <c r="G36"/>
      <c r="H36"/>
      <c r="I36"/>
      <c r="J36" s="111"/>
      <c r="K36" s="111"/>
    </row>
    <row r="37" spans="1:14" s="23" customFormat="1" x14ac:dyDescent="0.2">
      <c r="A37" s="23" t="s">
        <v>61</v>
      </c>
      <c r="F37"/>
      <c r="G37"/>
      <c r="H37"/>
      <c r="I37"/>
      <c r="J37" s="111"/>
      <c r="K37" s="111"/>
    </row>
    <row r="38" spans="1:14" s="23" customFormat="1" x14ac:dyDescent="0.2">
      <c r="A38" s="23" t="s">
        <v>61</v>
      </c>
      <c r="C38" s="5" t="s">
        <v>67</v>
      </c>
      <c r="D38" s="5" t="s">
        <v>68</v>
      </c>
      <c r="E38" s="5" t="s">
        <v>82</v>
      </c>
      <c r="F38" s="5" t="s">
        <v>85</v>
      </c>
      <c r="G38" s="5" t="s">
        <v>89</v>
      </c>
      <c r="H38" s="5" t="s">
        <v>92</v>
      </c>
      <c r="I38" s="5" t="s">
        <v>93</v>
      </c>
      <c r="J38" s="99" t="s">
        <v>140</v>
      </c>
      <c r="K38" s="112" t="s">
        <v>94</v>
      </c>
    </row>
    <row r="39" spans="1:14" s="23" customFormat="1" x14ac:dyDescent="0.2">
      <c r="A39" s="23" t="s">
        <v>61</v>
      </c>
      <c r="B39" s="42" t="s">
        <v>1</v>
      </c>
      <c r="C39" s="41">
        <f>C15/C32</f>
        <v>2.6363636363636362</v>
      </c>
      <c r="D39" s="41">
        <f>D15/D32</f>
        <v>3.3953488372093021</v>
      </c>
      <c r="E39" s="41">
        <f>E15/E32</f>
        <v>3.370967741935484</v>
      </c>
      <c r="F39" s="12">
        <f t="shared" ref="F39:J39" si="7">F15/F32</f>
        <v>3.6721311475409837</v>
      </c>
      <c r="G39" s="12">
        <f t="shared" si="7"/>
        <v>4.8600000000000003</v>
      </c>
      <c r="H39" s="12">
        <f t="shared" si="7"/>
        <v>4.092307692307692</v>
      </c>
      <c r="I39" s="12">
        <f t="shared" si="7"/>
        <v>4.6969696969696972</v>
      </c>
      <c r="J39" s="12">
        <f t="shared" si="7"/>
        <v>3.7752808988764044</v>
      </c>
      <c r="K39" s="12">
        <f t="shared" ref="K39:K40" si="8">AVERAGE(F39:J39)</f>
        <v>4.2193378871389555</v>
      </c>
    </row>
    <row r="40" spans="1:14" s="23" customFormat="1" x14ac:dyDescent="0.2">
      <c r="A40" s="23" t="s">
        <v>61</v>
      </c>
      <c r="B40" s="42" t="s">
        <v>11</v>
      </c>
      <c r="C40" s="41">
        <f>C24/C33</f>
        <v>1.75</v>
      </c>
      <c r="D40" s="41">
        <f>D24/D33</f>
        <v>5</v>
      </c>
      <c r="E40" s="41">
        <f>E24/E33</f>
        <v>12</v>
      </c>
      <c r="F40" s="41">
        <f t="shared" ref="F40:J40" si="9">F24/F33</f>
        <v>4.75</v>
      </c>
      <c r="G40" s="41">
        <f t="shared" si="9"/>
        <v>3.5</v>
      </c>
      <c r="H40" s="41">
        <f t="shared" si="9"/>
        <v>4.166666666666667</v>
      </c>
      <c r="I40" s="41">
        <f t="shared" si="9"/>
        <v>3.3333333333333335</v>
      </c>
      <c r="J40" s="41">
        <f t="shared" si="9"/>
        <v>14.5</v>
      </c>
      <c r="K40" s="12">
        <f t="shared" si="8"/>
        <v>6.05</v>
      </c>
    </row>
    <row r="41" spans="1:14" s="23" customFormat="1" x14ac:dyDescent="0.2">
      <c r="A41" s="23" t="s">
        <v>61</v>
      </c>
      <c r="B41" s="8"/>
      <c r="C41" s="8"/>
      <c r="D41" s="8"/>
      <c r="E41" s="8"/>
      <c r="F41" s="10"/>
      <c r="G41" s="10"/>
      <c r="H41" s="10"/>
      <c r="I41" s="10"/>
      <c r="J41" s="10"/>
      <c r="K41" s="10"/>
    </row>
    <row r="42" spans="1:14" s="23" customFormat="1" x14ac:dyDescent="0.2">
      <c r="A42" s="23" t="s">
        <v>61</v>
      </c>
      <c r="F42"/>
      <c r="G42"/>
      <c r="H42"/>
      <c r="I42"/>
      <c r="J42" s="111"/>
      <c r="K42" s="111"/>
    </row>
    <row r="43" spans="1:14" x14ac:dyDescent="0.2">
      <c r="A43" t="s">
        <v>61</v>
      </c>
      <c r="B43" s="25" t="s">
        <v>7</v>
      </c>
      <c r="N43" s="114" t="s">
        <v>127</v>
      </c>
    </row>
    <row r="44" spans="1:14" x14ac:dyDescent="0.2">
      <c r="A44" t="s">
        <v>61</v>
      </c>
    </row>
    <row r="45" spans="1:14" x14ac:dyDescent="0.2">
      <c r="A45" t="s">
        <v>61</v>
      </c>
      <c r="B45" s="26"/>
      <c r="C45" s="5" t="s">
        <v>67</v>
      </c>
      <c r="D45" s="5" t="s">
        <v>68</v>
      </c>
      <c r="E45" s="5" t="s">
        <v>82</v>
      </c>
      <c r="F45" s="5" t="s">
        <v>85</v>
      </c>
      <c r="G45" s="5" t="s">
        <v>89</v>
      </c>
      <c r="H45" s="5" t="s">
        <v>92</v>
      </c>
      <c r="I45" s="5" t="s">
        <v>93</v>
      </c>
      <c r="J45" s="99" t="s">
        <v>140</v>
      </c>
      <c r="K45" s="112" t="s">
        <v>94</v>
      </c>
    </row>
    <row r="46" spans="1:14" x14ac:dyDescent="0.2">
      <c r="A46" t="s">
        <v>61</v>
      </c>
      <c r="B46" s="11" t="s">
        <v>20</v>
      </c>
      <c r="C46" s="72">
        <v>6177</v>
      </c>
      <c r="D46" s="72">
        <v>6783</v>
      </c>
      <c r="E46" s="72">
        <v>7140</v>
      </c>
      <c r="F46" s="73">
        <v>7086</v>
      </c>
      <c r="G46" s="73">
        <v>7335</v>
      </c>
      <c r="H46" s="73">
        <v>8127</v>
      </c>
      <c r="I46" s="73">
        <v>8309</v>
      </c>
      <c r="J46" s="102">
        <v>8997</v>
      </c>
      <c r="K46" s="124">
        <f t="shared" ref="K46:K48" si="10">AVERAGE(F46:J46)</f>
        <v>7970.8</v>
      </c>
    </row>
    <row r="47" spans="1:14" x14ac:dyDescent="0.2">
      <c r="A47" t="s">
        <v>61</v>
      </c>
      <c r="B47" s="11" t="s">
        <v>11</v>
      </c>
      <c r="C47" s="72">
        <v>126</v>
      </c>
      <c r="D47" s="72">
        <v>87</v>
      </c>
      <c r="E47" s="72">
        <v>249</v>
      </c>
      <c r="F47" s="73">
        <v>317</v>
      </c>
      <c r="G47" s="73">
        <v>346</v>
      </c>
      <c r="H47" s="73">
        <v>343</v>
      </c>
      <c r="I47" s="73">
        <v>310</v>
      </c>
      <c r="J47" s="102">
        <v>314</v>
      </c>
      <c r="K47" s="124">
        <f t="shared" si="10"/>
        <v>326</v>
      </c>
    </row>
    <row r="48" spans="1:14" x14ac:dyDescent="0.2">
      <c r="A48" t="s">
        <v>61</v>
      </c>
      <c r="B48" s="11" t="s">
        <v>5</v>
      </c>
      <c r="C48" s="72">
        <v>6303</v>
      </c>
      <c r="D48" s="72">
        <v>6870</v>
      </c>
      <c r="E48" s="72">
        <v>7389</v>
      </c>
      <c r="F48" s="73">
        <f>SUM(F46:F47)</f>
        <v>7403</v>
      </c>
      <c r="G48" s="73">
        <v>7681</v>
      </c>
      <c r="H48" s="73">
        <v>8470</v>
      </c>
      <c r="I48" s="73">
        <v>8619</v>
      </c>
      <c r="J48" s="102">
        <v>9311</v>
      </c>
      <c r="K48" s="124">
        <f t="shared" si="10"/>
        <v>8296.7999999999993</v>
      </c>
    </row>
    <row r="49" spans="1:24" x14ac:dyDescent="0.2">
      <c r="A49" t="s">
        <v>61</v>
      </c>
    </row>
    <row r="50" spans="1:24" s="23" customFormat="1" x14ac:dyDescent="0.2">
      <c r="A50" s="23" t="s">
        <v>61</v>
      </c>
      <c r="F50"/>
      <c r="G50"/>
      <c r="H50"/>
      <c r="I50"/>
      <c r="J50" s="111"/>
      <c r="K50" s="111"/>
    </row>
    <row r="51" spans="1:24" s="23" customFormat="1" x14ac:dyDescent="0.2">
      <c r="A51" s="23" t="s">
        <v>61</v>
      </c>
      <c r="B51" s="25" t="s">
        <v>8</v>
      </c>
      <c r="F51"/>
      <c r="G51"/>
      <c r="H51"/>
      <c r="I51"/>
      <c r="J51" s="111"/>
      <c r="K51" s="111"/>
    </row>
    <row r="52" spans="1:24" s="23" customFormat="1" x14ac:dyDescent="0.2">
      <c r="A52" s="23" t="s">
        <v>61</v>
      </c>
      <c r="F52"/>
      <c r="G52"/>
      <c r="H52"/>
      <c r="I52"/>
      <c r="J52" s="111"/>
      <c r="K52" s="111"/>
    </row>
    <row r="53" spans="1:24" s="23" customFormat="1" x14ac:dyDescent="0.2">
      <c r="A53" s="23" t="s">
        <v>61</v>
      </c>
      <c r="B53" s="26"/>
      <c r="C53" s="5" t="s">
        <v>67</v>
      </c>
      <c r="D53" s="5" t="s">
        <v>68</v>
      </c>
      <c r="E53" s="5" t="s">
        <v>82</v>
      </c>
      <c r="F53" s="5" t="s">
        <v>85</v>
      </c>
      <c r="G53" s="5" t="s">
        <v>89</v>
      </c>
      <c r="H53" s="5" t="s">
        <v>92</v>
      </c>
      <c r="I53" s="5" t="s">
        <v>93</v>
      </c>
      <c r="J53" s="99" t="s">
        <v>140</v>
      </c>
      <c r="K53" s="112" t="s">
        <v>94</v>
      </c>
    </row>
    <row r="54" spans="1:24" s="23" customFormat="1" x14ac:dyDescent="0.2">
      <c r="A54" s="23" t="s">
        <v>61</v>
      </c>
      <c r="B54" s="11" t="s">
        <v>9</v>
      </c>
      <c r="C54" s="11">
        <v>49</v>
      </c>
      <c r="D54" s="11">
        <v>43</v>
      </c>
      <c r="E54" s="11">
        <v>33</v>
      </c>
      <c r="F54" s="6">
        <v>27</v>
      </c>
      <c r="G54" s="6">
        <v>31</v>
      </c>
      <c r="H54" s="6">
        <v>35</v>
      </c>
      <c r="I54" s="6">
        <v>34</v>
      </c>
      <c r="J54" s="6">
        <v>33</v>
      </c>
      <c r="K54" s="12">
        <f t="shared" ref="K54:K56" si="11">AVERAGE(F54:J54)</f>
        <v>32</v>
      </c>
    </row>
    <row r="55" spans="1:24" s="23" customFormat="1" x14ac:dyDescent="0.2">
      <c r="A55" s="23" t="s">
        <v>61</v>
      </c>
      <c r="B55" s="11" t="s">
        <v>10</v>
      </c>
      <c r="C55" s="11">
        <v>22</v>
      </c>
      <c r="D55" s="11">
        <v>23</v>
      </c>
      <c r="E55" s="11">
        <v>27</v>
      </c>
      <c r="F55" s="6">
        <v>26</v>
      </c>
      <c r="G55" s="6">
        <v>28</v>
      </c>
      <c r="H55" s="6">
        <v>29</v>
      </c>
      <c r="I55" s="6">
        <v>28</v>
      </c>
      <c r="J55" s="6">
        <v>30</v>
      </c>
      <c r="K55" s="12">
        <f t="shared" si="11"/>
        <v>28.2</v>
      </c>
    </row>
    <row r="56" spans="1:24" s="23" customFormat="1" x14ac:dyDescent="0.2">
      <c r="A56" s="23" t="s">
        <v>61</v>
      </c>
      <c r="B56" s="11" t="s">
        <v>11</v>
      </c>
      <c r="C56" s="43">
        <v>6</v>
      </c>
      <c r="D56" s="43">
        <v>6</v>
      </c>
      <c r="E56" s="43">
        <v>11</v>
      </c>
      <c r="F56" s="27">
        <v>12</v>
      </c>
      <c r="G56" s="27">
        <v>11</v>
      </c>
      <c r="H56" s="27">
        <v>14</v>
      </c>
      <c r="I56" s="27">
        <v>11</v>
      </c>
      <c r="J56" s="27">
        <v>11</v>
      </c>
      <c r="K56" s="12">
        <f t="shared" si="11"/>
        <v>11.8</v>
      </c>
    </row>
    <row r="57" spans="1:24" s="23" customFormat="1" x14ac:dyDescent="0.2">
      <c r="A57" s="23" t="s">
        <v>61</v>
      </c>
      <c r="B57" s="16" t="s">
        <v>22</v>
      </c>
      <c r="F57"/>
      <c r="G57"/>
      <c r="H57"/>
      <c r="I57"/>
      <c r="J57" s="111"/>
      <c r="K57" s="111"/>
    </row>
    <row r="58" spans="1:24" s="23" customFormat="1" x14ac:dyDescent="0.2">
      <c r="A58" s="23" t="s">
        <v>61</v>
      </c>
      <c r="F58"/>
      <c r="G58"/>
      <c r="H58"/>
      <c r="I58"/>
      <c r="J58" s="111"/>
      <c r="K58" s="111"/>
    </row>
    <row r="59" spans="1:24" s="23" customFormat="1" x14ac:dyDescent="0.2">
      <c r="A59" s="23" t="s">
        <v>61</v>
      </c>
      <c r="F59"/>
      <c r="G59"/>
      <c r="H59"/>
      <c r="I59"/>
      <c r="J59" s="111"/>
      <c r="K59" s="111"/>
    </row>
    <row r="60" spans="1:24" s="23" customFormat="1" x14ac:dyDescent="0.2">
      <c r="A60" s="23" t="s">
        <v>61</v>
      </c>
      <c r="B60" s="25" t="s">
        <v>24</v>
      </c>
      <c r="D60" s="79" t="s">
        <v>90</v>
      </c>
      <c r="F60"/>
      <c r="G60"/>
      <c r="H60"/>
      <c r="I60"/>
      <c r="J60" s="111"/>
      <c r="K60" s="111"/>
      <c r="N60" s="128" t="s">
        <v>101</v>
      </c>
      <c r="O60" s="128"/>
      <c r="P60" s="128"/>
      <c r="Q60" s="128"/>
      <c r="R60" s="128"/>
      <c r="S60" s="128"/>
      <c r="T60" s="128"/>
      <c r="U60" s="128"/>
      <c r="V60" s="128"/>
      <c r="W60" s="128"/>
      <c r="X60" s="128"/>
    </row>
    <row r="61" spans="1:24" s="23" customFormat="1" x14ac:dyDescent="0.2">
      <c r="A61" s="23" t="s">
        <v>61</v>
      </c>
      <c r="B61" s="105" t="s">
        <v>100</v>
      </c>
      <c r="F61"/>
      <c r="G61"/>
      <c r="H61"/>
      <c r="I61"/>
      <c r="J61" s="111"/>
      <c r="K61" s="111"/>
      <c r="N61" s="128"/>
      <c r="O61" s="128"/>
      <c r="P61" s="128"/>
      <c r="Q61" s="128"/>
      <c r="R61" s="128"/>
      <c r="S61" s="128"/>
      <c r="T61" s="128"/>
      <c r="U61" s="128"/>
      <c r="V61" s="128"/>
      <c r="W61" s="128"/>
      <c r="X61" s="128"/>
    </row>
    <row r="62" spans="1:24" s="23" customFormat="1" x14ac:dyDescent="0.2">
      <c r="A62" s="23" t="s">
        <v>61</v>
      </c>
      <c r="B62" s="26"/>
      <c r="C62" s="5" t="s">
        <v>67</v>
      </c>
      <c r="D62" s="5" t="s">
        <v>68</v>
      </c>
      <c r="E62" s="5" t="s">
        <v>82</v>
      </c>
      <c r="F62" s="5" t="s">
        <v>85</v>
      </c>
      <c r="G62" s="5" t="s">
        <v>89</v>
      </c>
      <c r="H62" s="5" t="s">
        <v>92</v>
      </c>
      <c r="I62" s="5" t="s">
        <v>93</v>
      </c>
      <c r="J62" s="99" t="s">
        <v>140</v>
      </c>
      <c r="K62" s="112" t="s">
        <v>94</v>
      </c>
    </row>
    <row r="63" spans="1:24" s="23" customFormat="1" x14ac:dyDescent="0.2">
      <c r="A63" s="23" t="s">
        <v>61</v>
      </c>
      <c r="B63" s="11" t="s">
        <v>3</v>
      </c>
      <c r="C63" s="29">
        <v>11</v>
      </c>
      <c r="D63" s="29">
        <v>10</v>
      </c>
      <c r="E63" s="29">
        <v>10</v>
      </c>
      <c r="F63" s="17">
        <v>9</v>
      </c>
      <c r="G63" s="17">
        <v>10</v>
      </c>
      <c r="H63" s="17">
        <v>11</v>
      </c>
      <c r="I63" s="17">
        <v>11</v>
      </c>
      <c r="J63" s="17">
        <v>12</v>
      </c>
      <c r="K63" s="12">
        <f t="shared" ref="K63:K66" si="12">AVERAGE(F63:J63)</f>
        <v>10.6</v>
      </c>
      <c r="N63" s="132" t="s">
        <v>139</v>
      </c>
      <c r="O63" s="132"/>
      <c r="P63" s="132"/>
      <c r="Q63" s="132"/>
      <c r="R63" s="132"/>
      <c r="S63" s="132"/>
      <c r="T63" s="132"/>
      <c r="U63" s="132"/>
      <c r="V63" s="132"/>
      <c r="W63" s="132"/>
      <c r="X63" s="132"/>
    </row>
    <row r="64" spans="1:24" s="23" customFormat="1" x14ac:dyDescent="0.2">
      <c r="A64" s="23" t="s">
        <v>61</v>
      </c>
      <c r="B64" s="11" t="s">
        <v>4</v>
      </c>
      <c r="C64" s="29"/>
      <c r="D64" s="29">
        <v>3</v>
      </c>
      <c r="E64" s="29">
        <v>3</v>
      </c>
      <c r="F64" s="17">
        <v>5</v>
      </c>
      <c r="G64" s="17">
        <v>5</v>
      </c>
      <c r="H64" s="17">
        <v>0</v>
      </c>
      <c r="I64" s="17">
        <v>7</v>
      </c>
      <c r="J64" s="17">
        <v>7</v>
      </c>
      <c r="K64" s="12">
        <f t="shared" si="12"/>
        <v>4.8</v>
      </c>
      <c r="N64" s="132"/>
      <c r="O64" s="132"/>
      <c r="P64" s="132"/>
      <c r="Q64" s="132"/>
      <c r="R64" s="132"/>
      <c r="S64" s="132"/>
      <c r="T64" s="132"/>
      <c r="U64" s="132"/>
      <c r="V64" s="132"/>
      <c r="W64" s="132"/>
      <c r="X64" s="132"/>
    </row>
    <row r="65" spans="1:24" s="23" customFormat="1" x14ac:dyDescent="0.2">
      <c r="A65" s="23" t="s">
        <v>61</v>
      </c>
      <c r="B65" s="11" t="s">
        <v>5</v>
      </c>
      <c r="C65" s="11">
        <f>SUM(C63:C64)</f>
        <v>11</v>
      </c>
      <c r="D65" s="11">
        <f>SUM(D63:D64)</f>
        <v>13</v>
      </c>
      <c r="E65" s="11">
        <f>SUM(E63:E64)</f>
        <v>13</v>
      </c>
      <c r="F65" s="11">
        <f>SUM(F63:F64)</f>
        <v>14</v>
      </c>
      <c r="G65" s="11">
        <f>SUM(G63:G64)</f>
        <v>15</v>
      </c>
      <c r="H65" s="11">
        <v>11</v>
      </c>
      <c r="I65" s="11">
        <v>18</v>
      </c>
      <c r="J65" s="11">
        <v>19</v>
      </c>
      <c r="K65" s="12">
        <f t="shared" si="12"/>
        <v>15.4</v>
      </c>
      <c r="N65" s="132"/>
      <c r="O65" s="132"/>
      <c r="P65" s="132"/>
      <c r="Q65" s="132"/>
      <c r="R65" s="132"/>
      <c r="S65" s="132"/>
      <c r="T65" s="132"/>
      <c r="U65" s="132"/>
      <c r="V65" s="132"/>
      <c r="W65" s="132"/>
      <c r="X65" s="132"/>
    </row>
    <row r="66" spans="1:24" s="23" customFormat="1" x14ac:dyDescent="0.2">
      <c r="A66" s="23" t="s">
        <v>61</v>
      </c>
      <c r="B66" s="11" t="s">
        <v>23</v>
      </c>
      <c r="C66" s="41">
        <f t="shared" ref="C66:I66" si="13">C63+C64/3</f>
        <v>11</v>
      </c>
      <c r="D66" s="41">
        <f t="shared" si="13"/>
        <v>11</v>
      </c>
      <c r="E66" s="41">
        <f t="shared" si="13"/>
        <v>11</v>
      </c>
      <c r="F66" s="41">
        <f t="shared" si="13"/>
        <v>10.666666666666666</v>
      </c>
      <c r="G66" s="41">
        <f t="shared" si="13"/>
        <v>11.666666666666666</v>
      </c>
      <c r="H66" s="41">
        <f t="shared" si="13"/>
        <v>11</v>
      </c>
      <c r="I66" s="41">
        <f t="shared" si="13"/>
        <v>13.333333333333334</v>
      </c>
      <c r="J66" s="41">
        <f t="shared" ref="J66" si="14">J63+J64/3</f>
        <v>14.333333333333334</v>
      </c>
      <c r="K66" s="12">
        <f t="shared" si="12"/>
        <v>12.2</v>
      </c>
      <c r="N66" s="132"/>
      <c r="O66" s="132"/>
      <c r="P66" s="132"/>
      <c r="Q66" s="132"/>
      <c r="R66" s="132"/>
      <c r="S66" s="132"/>
      <c r="T66" s="132"/>
      <c r="U66" s="132"/>
      <c r="V66" s="132"/>
      <c r="W66" s="132"/>
      <c r="X66" s="132"/>
    </row>
    <row r="67" spans="1:24" s="23" customFormat="1" x14ac:dyDescent="0.2">
      <c r="A67" s="23" t="s">
        <v>61</v>
      </c>
      <c r="B67" s="8" t="s">
        <v>26</v>
      </c>
      <c r="F67"/>
      <c r="G67"/>
      <c r="H67"/>
      <c r="I67"/>
      <c r="J67" s="111"/>
      <c r="K67" s="111"/>
    </row>
    <row r="68" spans="1:24" s="23" customFormat="1" x14ac:dyDescent="0.2">
      <c r="A68" s="23" t="s">
        <v>61</v>
      </c>
      <c r="F68"/>
      <c r="G68"/>
      <c r="H68"/>
      <c r="I68"/>
      <c r="J68" s="111"/>
      <c r="K68" s="111"/>
    </row>
    <row r="69" spans="1:24" s="23" customFormat="1" x14ac:dyDescent="0.2">
      <c r="A69" s="23" t="s">
        <v>61</v>
      </c>
      <c r="F69"/>
      <c r="G69"/>
      <c r="H69"/>
      <c r="I69"/>
      <c r="J69" s="111"/>
      <c r="K69" s="111"/>
    </row>
    <row r="70" spans="1:24" s="23" customFormat="1" x14ac:dyDescent="0.2">
      <c r="A70" s="23" t="s">
        <v>61</v>
      </c>
      <c r="B70" s="25" t="s">
        <v>27</v>
      </c>
      <c r="F70"/>
      <c r="G70"/>
      <c r="H70"/>
      <c r="I70"/>
      <c r="J70" s="111"/>
      <c r="K70" s="111"/>
    </row>
    <row r="71" spans="1:24" s="23" customFormat="1" x14ac:dyDescent="0.2">
      <c r="A71" s="23" t="s">
        <v>61</v>
      </c>
      <c r="B71" s="25"/>
      <c r="F71"/>
      <c r="G71"/>
      <c r="H71"/>
      <c r="I71"/>
      <c r="J71" s="111"/>
      <c r="K71" s="111"/>
    </row>
    <row r="72" spans="1:24" s="23" customFormat="1" x14ac:dyDescent="0.2">
      <c r="A72" s="23" t="s">
        <v>61</v>
      </c>
      <c r="C72" s="5" t="s">
        <v>67</v>
      </c>
      <c r="D72" s="5" t="s">
        <v>68</v>
      </c>
      <c r="E72" s="5" t="s">
        <v>82</v>
      </c>
      <c r="F72" s="5" t="s">
        <v>85</v>
      </c>
      <c r="G72" s="5" t="s">
        <v>89</v>
      </c>
      <c r="H72" s="5" t="s">
        <v>92</v>
      </c>
      <c r="I72" s="5" t="s">
        <v>93</v>
      </c>
      <c r="J72" s="99" t="s">
        <v>140</v>
      </c>
      <c r="K72" s="112" t="s">
        <v>94</v>
      </c>
    </row>
    <row r="73" spans="1:24" s="23" customFormat="1" x14ac:dyDescent="0.2">
      <c r="A73" s="23" t="s">
        <v>61</v>
      </c>
      <c r="B73" s="11" t="s">
        <v>6</v>
      </c>
      <c r="C73" s="41">
        <f>(C16+C25)/C66</f>
        <v>6.4545454545454541</v>
      </c>
      <c r="D73" s="41">
        <f>(D16+D25)/D66</f>
        <v>9.2424242424242422</v>
      </c>
      <c r="E73" s="41">
        <f>(E16+E25)/E66</f>
        <v>13.181818181818182</v>
      </c>
      <c r="F73" s="12">
        <f>(F16+F25)/F66</f>
        <v>15.71875</v>
      </c>
      <c r="G73" s="12">
        <f t="shared" ref="G73:J73" si="15">(G16+G25)/G66</f>
        <v>19.62857142857143</v>
      </c>
      <c r="H73" s="12">
        <f t="shared" si="15"/>
        <v>22.696969696969695</v>
      </c>
      <c r="I73" s="12">
        <f t="shared" si="15"/>
        <v>21.099999999999998</v>
      </c>
      <c r="J73" s="12">
        <f t="shared" si="15"/>
        <v>20.302325581395348</v>
      </c>
      <c r="K73" s="12">
        <f t="shared" ref="K73" si="16">AVERAGE(F73:J73)</f>
        <v>19.889323341387296</v>
      </c>
    </row>
    <row r="74" spans="1:24" s="23" customFormat="1" x14ac:dyDescent="0.2">
      <c r="A74" s="23" t="s">
        <v>61</v>
      </c>
      <c r="C74" s="8"/>
      <c r="D74" s="8"/>
      <c r="E74" s="8"/>
      <c r="F74" s="10"/>
      <c r="G74" s="10"/>
      <c r="H74" s="10"/>
      <c r="I74" s="10"/>
      <c r="J74" s="10"/>
      <c r="K74" s="10"/>
    </row>
    <row r="75" spans="1:24" s="23" customFormat="1" x14ac:dyDescent="0.2">
      <c r="A75" s="23" t="s">
        <v>61</v>
      </c>
      <c r="F75"/>
      <c r="G75"/>
      <c r="H75"/>
      <c r="I75"/>
      <c r="J75" s="111"/>
      <c r="K75" s="111"/>
    </row>
    <row r="76" spans="1:24" s="23" customFormat="1" x14ac:dyDescent="0.2">
      <c r="A76" s="23" t="s">
        <v>61</v>
      </c>
      <c r="B76" s="25" t="s">
        <v>14</v>
      </c>
      <c r="F76"/>
      <c r="G76"/>
      <c r="H76"/>
      <c r="I76"/>
      <c r="J76" s="111"/>
      <c r="K76" s="111"/>
    </row>
    <row r="77" spans="1:24" s="23" customFormat="1" x14ac:dyDescent="0.2">
      <c r="A77" s="23" t="s">
        <v>61</v>
      </c>
      <c r="B77" s="25"/>
      <c r="F77"/>
      <c r="G77"/>
      <c r="H77"/>
      <c r="I77"/>
      <c r="J77" s="111"/>
      <c r="K77" s="111"/>
    </row>
    <row r="78" spans="1:24" s="23" customFormat="1" x14ac:dyDescent="0.2">
      <c r="A78" s="23" t="s">
        <v>61</v>
      </c>
      <c r="C78" s="5" t="s">
        <v>67</v>
      </c>
      <c r="D78" s="5" t="s">
        <v>68</v>
      </c>
      <c r="E78" s="5" t="s">
        <v>82</v>
      </c>
      <c r="F78" s="5" t="s">
        <v>85</v>
      </c>
      <c r="G78" s="5" t="s">
        <v>85</v>
      </c>
      <c r="H78" s="5" t="s">
        <v>92</v>
      </c>
      <c r="I78" s="5" t="s">
        <v>93</v>
      </c>
      <c r="J78" s="99" t="s">
        <v>140</v>
      </c>
      <c r="K78" s="112" t="s">
        <v>94</v>
      </c>
    </row>
    <row r="79" spans="1:24" s="23" customFormat="1" x14ac:dyDescent="0.2">
      <c r="A79" s="23" t="s">
        <v>61</v>
      </c>
      <c r="B79" s="11" t="s">
        <v>12</v>
      </c>
      <c r="C79" s="41">
        <f t="shared" ref="C79:I79" si="17">C48/C66</f>
        <v>573</v>
      </c>
      <c r="D79" s="41">
        <f t="shared" si="17"/>
        <v>624.5454545454545</v>
      </c>
      <c r="E79" s="41">
        <f t="shared" si="17"/>
        <v>671.72727272727275</v>
      </c>
      <c r="F79" s="12">
        <f t="shared" si="17"/>
        <v>694.03125</v>
      </c>
      <c r="G79" s="12">
        <f t="shared" si="17"/>
        <v>658.37142857142862</v>
      </c>
      <c r="H79" s="12">
        <f t="shared" si="17"/>
        <v>770</v>
      </c>
      <c r="I79" s="12">
        <f t="shared" si="17"/>
        <v>646.42499999999995</v>
      </c>
      <c r="J79" s="12">
        <f t="shared" ref="J79" si="18">J48/J66</f>
        <v>649.60465116279067</v>
      </c>
      <c r="K79" s="12">
        <f t="shared" ref="K79" si="19">AVERAGE(F79:J79)</f>
        <v>683.6864659468439</v>
      </c>
    </row>
    <row r="80" spans="1:24" s="23" customFormat="1" x14ac:dyDescent="0.2">
      <c r="A80" s="23" t="s">
        <v>61</v>
      </c>
      <c r="C80" s="8"/>
      <c r="D80" s="8"/>
      <c r="E80" s="8"/>
      <c r="F80" s="10"/>
      <c r="G80" s="10"/>
      <c r="H80" s="5"/>
      <c r="I80" s="5"/>
      <c r="J80" s="99"/>
      <c r="K80" s="10"/>
    </row>
    <row r="81" spans="1:11" s="23" customFormat="1" x14ac:dyDescent="0.2">
      <c r="A81" s="23" t="s">
        <v>61</v>
      </c>
      <c r="F81"/>
      <c r="G81"/>
      <c r="H81" s="5"/>
      <c r="I81" s="5"/>
      <c r="J81" s="99"/>
      <c r="K81" s="111"/>
    </row>
  </sheetData>
  <mergeCells count="7">
    <mergeCell ref="N63:X66"/>
    <mergeCell ref="N17:X20"/>
    <mergeCell ref="B7:F7"/>
    <mergeCell ref="N9:X10"/>
    <mergeCell ref="N12:X15"/>
    <mergeCell ref="N60:X61"/>
    <mergeCell ref="N29:X31"/>
  </mergeCells>
  <phoneticPr fontId="11" type="noConversion"/>
  <pageMargins left="0.8" right="0.25" top="0.5" bottom="0.5"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J46" sqref="J46:J48"/>
    </sheetView>
  </sheetViews>
  <sheetFormatPr defaultRowHeight="12.75" x14ac:dyDescent="0.2"/>
  <cols>
    <col min="1" max="1" width="21.42578125" bestFit="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t="s">
        <v>62</v>
      </c>
      <c r="B1" s="15" t="s">
        <v>0</v>
      </c>
      <c r="C1" s="15"/>
      <c r="D1" s="15"/>
      <c r="E1" s="15"/>
      <c r="F1" s="20"/>
      <c r="G1" s="20"/>
      <c r="H1" s="20"/>
      <c r="I1" s="20"/>
      <c r="J1" s="20"/>
      <c r="K1" s="20"/>
    </row>
    <row r="2" spans="1:24" x14ac:dyDescent="0.2">
      <c r="A2" t="s">
        <v>62</v>
      </c>
      <c r="B2" s="15" t="s">
        <v>91</v>
      </c>
      <c r="C2" s="15"/>
      <c r="D2" s="15"/>
      <c r="E2" s="15"/>
      <c r="F2" s="48"/>
      <c r="G2" s="48"/>
      <c r="H2" s="48"/>
      <c r="I2" s="48"/>
      <c r="J2" s="48"/>
      <c r="K2" s="20"/>
    </row>
    <row r="3" spans="1:24" x14ac:dyDescent="0.2">
      <c r="A3" t="s">
        <v>62</v>
      </c>
    </row>
    <row r="4" spans="1:24" x14ac:dyDescent="0.2">
      <c r="A4" t="s">
        <v>62</v>
      </c>
      <c r="B4" s="113" t="s">
        <v>109</v>
      </c>
      <c r="C4" s="15"/>
      <c r="D4" s="15"/>
      <c r="E4" s="15"/>
      <c r="F4" s="15"/>
      <c r="G4" s="15"/>
      <c r="H4" s="15"/>
      <c r="I4" s="15"/>
      <c r="J4" s="113"/>
      <c r="K4" s="15"/>
    </row>
    <row r="5" spans="1:24" x14ac:dyDescent="0.2">
      <c r="A5" t="s">
        <v>62</v>
      </c>
      <c r="B5" s="1"/>
      <c r="C5" s="1"/>
      <c r="D5" s="1"/>
      <c r="E5" s="1"/>
      <c r="F5" s="1"/>
      <c r="H5" s="80"/>
      <c r="I5" s="88"/>
      <c r="J5" s="88"/>
      <c r="K5" s="87"/>
    </row>
    <row r="6" spans="1:24" ht="18" x14ac:dyDescent="0.25">
      <c r="A6" t="s">
        <v>62</v>
      </c>
      <c r="B6" s="9" t="s">
        <v>41</v>
      </c>
      <c r="C6" s="1"/>
      <c r="D6" s="75"/>
      <c r="F6" s="1"/>
      <c r="G6" s="1"/>
      <c r="H6" s="80"/>
      <c r="I6" s="88"/>
      <c r="J6" s="88"/>
      <c r="K6" s="39"/>
    </row>
    <row r="7" spans="1:24" x14ac:dyDescent="0.2">
      <c r="A7" t="s">
        <v>62</v>
      </c>
      <c r="B7" s="1"/>
      <c r="C7" s="1"/>
      <c r="D7" s="1"/>
      <c r="E7" s="1"/>
      <c r="F7" s="1"/>
      <c r="G7" s="1"/>
      <c r="H7" s="80"/>
      <c r="I7" s="88"/>
      <c r="J7" s="88"/>
    </row>
    <row r="8" spans="1:24" x14ac:dyDescent="0.2">
      <c r="A8" t="s">
        <v>62</v>
      </c>
    </row>
    <row r="9" spans="1:24" x14ac:dyDescent="0.2">
      <c r="A9" t="s">
        <v>62</v>
      </c>
      <c r="B9" s="2" t="s">
        <v>17</v>
      </c>
      <c r="N9" s="131" t="s">
        <v>102</v>
      </c>
      <c r="O9" s="131"/>
      <c r="P9" s="131"/>
      <c r="Q9" s="131"/>
      <c r="R9" s="131"/>
      <c r="S9" s="131"/>
      <c r="T9" s="131"/>
      <c r="U9" s="131"/>
      <c r="V9" s="131"/>
      <c r="W9" s="131"/>
      <c r="X9" s="131"/>
    </row>
    <row r="10" spans="1:24" x14ac:dyDescent="0.2">
      <c r="A10" t="s">
        <v>62</v>
      </c>
      <c r="N10" s="131"/>
      <c r="O10" s="131"/>
      <c r="P10" s="131"/>
      <c r="Q10" s="131"/>
      <c r="R10" s="131"/>
      <c r="S10" s="131"/>
      <c r="T10" s="131"/>
      <c r="U10" s="131"/>
      <c r="V10" s="131"/>
      <c r="W10" s="131"/>
      <c r="X10" s="131"/>
    </row>
    <row r="11" spans="1:24" x14ac:dyDescent="0.2">
      <c r="A11" t="s">
        <v>62</v>
      </c>
      <c r="B11" s="3" t="s">
        <v>20</v>
      </c>
      <c r="C11" s="5" t="s">
        <v>67</v>
      </c>
      <c r="D11" s="5" t="s">
        <v>68</v>
      </c>
      <c r="E11" s="5" t="s">
        <v>82</v>
      </c>
      <c r="F11" s="5" t="s">
        <v>85</v>
      </c>
      <c r="G11" s="5" t="s">
        <v>89</v>
      </c>
      <c r="H11" s="5" t="s">
        <v>92</v>
      </c>
      <c r="I11" s="5" t="s">
        <v>93</v>
      </c>
      <c r="J11" s="99" t="s">
        <v>140</v>
      </c>
      <c r="K11" s="4" t="s">
        <v>94</v>
      </c>
    </row>
    <row r="12" spans="1:24" x14ac:dyDescent="0.2">
      <c r="A12" t="s">
        <v>62</v>
      </c>
      <c r="B12" s="6" t="s">
        <v>2</v>
      </c>
      <c r="C12" s="6"/>
      <c r="D12" s="6"/>
      <c r="E12" s="6"/>
      <c r="F12" s="6"/>
      <c r="G12" s="6"/>
      <c r="H12" s="6"/>
      <c r="I12" s="6"/>
      <c r="J12" s="6"/>
      <c r="K12" s="6"/>
      <c r="N12" s="132" t="s">
        <v>114</v>
      </c>
      <c r="O12" s="132"/>
      <c r="P12" s="132"/>
      <c r="Q12" s="132"/>
      <c r="R12" s="132"/>
      <c r="S12" s="132"/>
      <c r="T12" s="132"/>
      <c r="U12" s="132"/>
      <c r="V12" s="132"/>
      <c r="W12" s="132"/>
      <c r="X12" s="132"/>
    </row>
    <row r="13" spans="1:24" x14ac:dyDescent="0.2">
      <c r="A13" t="s">
        <v>62</v>
      </c>
      <c r="B13" s="6" t="s">
        <v>3</v>
      </c>
      <c r="C13" s="6">
        <v>333</v>
      </c>
      <c r="D13" s="6">
        <v>292</v>
      </c>
      <c r="E13" s="6">
        <v>318</v>
      </c>
      <c r="F13" s="6">
        <v>322</v>
      </c>
      <c r="G13" s="6">
        <v>433</v>
      </c>
      <c r="H13" s="6">
        <v>453</v>
      </c>
      <c r="I13" s="6">
        <v>467</v>
      </c>
      <c r="J13" s="6">
        <v>426</v>
      </c>
      <c r="K13" s="12">
        <f>AVERAGE(F13:J13)</f>
        <v>420.2</v>
      </c>
      <c r="N13" s="132"/>
      <c r="O13" s="132"/>
      <c r="P13" s="132"/>
      <c r="Q13" s="132"/>
      <c r="R13" s="132"/>
      <c r="S13" s="132"/>
      <c r="T13" s="132"/>
      <c r="U13" s="132"/>
      <c r="V13" s="132"/>
      <c r="W13" s="132"/>
      <c r="X13" s="132"/>
    </row>
    <row r="14" spans="1:24" x14ac:dyDescent="0.2">
      <c r="A14" t="s">
        <v>62</v>
      </c>
      <c r="B14" s="6" t="s">
        <v>4</v>
      </c>
      <c r="C14" s="6">
        <v>289</v>
      </c>
      <c r="D14" s="6">
        <v>289</v>
      </c>
      <c r="E14" s="6">
        <v>276</v>
      </c>
      <c r="F14" s="6">
        <v>272</v>
      </c>
      <c r="G14" s="6">
        <v>157</v>
      </c>
      <c r="H14" s="6">
        <v>146</v>
      </c>
      <c r="I14" s="6">
        <v>155</v>
      </c>
      <c r="J14" s="6">
        <v>151</v>
      </c>
      <c r="K14" s="12">
        <f t="shared" ref="K14:K16" si="0">AVERAGE(F14:J14)</f>
        <v>176.2</v>
      </c>
      <c r="N14" s="132"/>
      <c r="O14" s="132"/>
      <c r="P14" s="132"/>
      <c r="Q14" s="132"/>
      <c r="R14" s="132"/>
      <c r="S14" s="132"/>
      <c r="T14" s="132"/>
      <c r="U14" s="132"/>
      <c r="V14" s="132"/>
      <c r="W14" s="132"/>
      <c r="X14" s="132"/>
    </row>
    <row r="15" spans="1:24" x14ac:dyDescent="0.2">
      <c r="A15" t="s">
        <v>62</v>
      </c>
      <c r="B15" s="6" t="s">
        <v>5</v>
      </c>
      <c r="C15" s="6">
        <v>622</v>
      </c>
      <c r="D15" s="6">
        <f>SUM(D13:D14)</f>
        <v>581</v>
      </c>
      <c r="E15" s="6">
        <f>SUM(E13:E14)</f>
        <v>594</v>
      </c>
      <c r="F15" s="6">
        <f>SUM(F13:F14)</f>
        <v>594</v>
      </c>
      <c r="G15" s="6">
        <v>590</v>
      </c>
      <c r="H15" s="6">
        <v>599</v>
      </c>
      <c r="I15" s="6">
        <v>622</v>
      </c>
      <c r="J15" s="6">
        <v>577</v>
      </c>
      <c r="K15" s="12">
        <f t="shared" si="0"/>
        <v>596.4</v>
      </c>
      <c r="N15" s="132"/>
      <c r="O15" s="132"/>
      <c r="P15" s="132"/>
      <c r="Q15" s="132"/>
      <c r="R15" s="132"/>
      <c r="S15" s="132"/>
      <c r="T15" s="132"/>
      <c r="U15" s="132"/>
      <c r="V15" s="132"/>
      <c r="W15" s="132"/>
      <c r="X15" s="132"/>
    </row>
    <row r="16" spans="1:24" x14ac:dyDescent="0.2">
      <c r="A16" t="s">
        <v>62</v>
      </c>
      <c r="B16" s="11" t="s">
        <v>21</v>
      </c>
      <c r="C16" s="12">
        <v>429.33333333333331</v>
      </c>
      <c r="D16" s="12">
        <f t="shared" ref="D16:I16" si="1">D13+D14/3</f>
        <v>388.33333333333331</v>
      </c>
      <c r="E16" s="12">
        <f t="shared" si="1"/>
        <v>410</v>
      </c>
      <c r="F16" s="12">
        <f t="shared" si="1"/>
        <v>412.66666666666669</v>
      </c>
      <c r="G16" s="12">
        <f t="shared" si="1"/>
        <v>485.33333333333331</v>
      </c>
      <c r="H16" s="12">
        <f t="shared" si="1"/>
        <v>501.66666666666669</v>
      </c>
      <c r="I16" s="12">
        <f t="shared" si="1"/>
        <v>518.66666666666663</v>
      </c>
      <c r="J16" s="12">
        <f t="shared" ref="J16" si="2">J13+J14/3</f>
        <v>476.33333333333331</v>
      </c>
      <c r="K16" s="12">
        <f t="shared" si="0"/>
        <v>478.93333333333339</v>
      </c>
    </row>
    <row r="17" spans="1:24" x14ac:dyDescent="0.2">
      <c r="A17" t="s">
        <v>62</v>
      </c>
      <c r="B17" s="8" t="s">
        <v>25</v>
      </c>
      <c r="N17" s="132" t="s">
        <v>138</v>
      </c>
      <c r="O17" s="132"/>
      <c r="P17" s="132"/>
      <c r="Q17" s="132"/>
      <c r="R17" s="132"/>
      <c r="S17" s="132"/>
      <c r="T17" s="132"/>
      <c r="U17" s="132"/>
      <c r="V17" s="132"/>
      <c r="W17" s="132"/>
      <c r="X17" s="132"/>
    </row>
    <row r="18" spans="1:24" x14ac:dyDescent="0.2">
      <c r="A18" t="s">
        <v>62</v>
      </c>
      <c r="N18" s="132"/>
      <c r="O18" s="132"/>
      <c r="P18" s="132"/>
      <c r="Q18" s="132"/>
      <c r="R18" s="132"/>
      <c r="S18" s="132"/>
      <c r="T18" s="132"/>
      <c r="U18" s="132"/>
      <c r="V18" s="132"/>
      <c r="W18" s="132"/>
      <c r="X18" s="132"/>
    </row>
    <row r="19" spans="1:24" x14ac:dyDescent="0.2">
      <c r="A19" t="s">
        <v>62</v>
      </c>
      <c r="N19" s="132"/>
      <c r="O19" s="132"/>
      <c r="P19" s="132"/>
      <c r="Q19" s="132"/>
      <c r="R19" s="132"/>
      <c r="S19" s="132"/>
      <c r="T19" s="132"/>
      <c r="U19" s="132"/>
      <c r="V19" s="132"/>
      <c r="W19" s="132"/>
      <c r="X19" s="132"/>
    </row>
    <row r="20" spans="1:24" x14ac:dyDescent="0.2">
      <c r="A20" t="s">
        <v>62</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t="s">
        <v>62</v>
      </c>
      <c r="B21" s="6" t="s">
        <v>2</v>
      </c>
      <c r="C21" s="6"/>
      <c r="D21" s="6"/>
      <c r="E21" s="6"/>
      <c r="F21" s="6"/>
      <c r="G21" s="6"/>
      <c r="H21" s="6"/>
      <c r="I21" s="6"/>
      <c r="J21" s="6"/>
      <c r="K21" s="12"/>
    </row>
    <row r="22" spans="1:24" x14ac:dyDescent="0.2">
      <c r="A22" t="s">
        <v>62</v>
      </c>
      <c r="B22" s="6" t="s">
        <v>3</v>
      </c>
      <c r="C22" s="6">
        <v>12</v>
      </c>
      <c r="D22" s="6">
        <v>16</v>
      </c>
      <c r="E22" s="6">
        <v>13</v>
      </c>
      <c r="F22" s="6">
        <v>8</v>
      </c>
      <c r="G22" s="6">
        <v>17</v>
      </c>
      <c r="H22" s="6">
        <v>15</v>
      </c>
      <c r="I22" s="6">
        <v>17</v>
      </c>
      <c r="J22" s="6">
        <v>11</v>
      </c>
      <c r="K22" s="12">
        <f>AVERAGE(F22:J22)</f>
        <v>13.6</v>
      </c>
    </row>
    <row r="23" spans="1:24" x14ac:dyDescent="0.2">
      <c r="A23" t="s">
        <v>62</v>
      </c>
      <c r="B23" s="6" t="s">
        <v>4</v>
      </c>
      <c r="C23" s="6">
        <v>31</v>
      </c>
      <c r="D23" s="6">
        <v>23</v>
      </c>
      <c r="E23" s="6">
        <v>21</v>
      </c>
      <c r="F23" s="6">
        <v>21</v>
      </c>
      <c r="G23" s="6">
        <v>18</v>
      </c>
      <c r="H23" s="6">
        <v>17</v>
      </c>
      <c r="I23" s="6">
        <v>15</v>
      </c>
      <c r="J23" s="6">
        <v>17</v>
      </c>
      <c r="K23" s="12">
        <f t="shared" ref="K23:K25" si="3">AVERAGE(F23:J23)</f>
        <v>17.600000000000001</v>
      </c>
    </row>
    <row r="24" spans="1:24" x14ac:dyDescent="0.2">
      <c r="A24" t="s">
        <v>62</v>
      </c>
      <c r="B24" s="6" t="s">
        <v>5</v>
      </c>
      <c r="C24" s="6">
        <v>43</v>
      </c>
      <c r="D24" s="6">
        <f>SUM(D22:D23)</f>
        <v>39</v>
      </c>
      <c r="E24" s="6">
        <f>SUM(E22:E23)</f>
        <v>34</v>
      </c>
      <c r="F24" s="6">
        <f>SUM(F22:F23)</f>
        <v>29</v>
      </c>
      <c r="G24" s="6">
        <v>35</v>
      </c>
      <c r="H24" s="6">
        <v>32</v>
      </c>
      <c r="I24" s="6">
        <v>32</v>
      </c>
      <c r="J24" s="6">
        <v>28</v>
      </c>
      <c r="K24" s="12">
        <f t="shared" si="3"/>
        <v>31.2</v>
      </c>
    </row>
    <row r="25" spans="1:24" x14ac:dyDescent="0.2">
      <c r="A25" t="s">
        <v>62</v>
      </c>
      <c r="B25" s="11" t="s">
        <v>21</v>
      </c>
      <c r="C25" s="12">
        <v>22.333333333333336</v>
      </c>
      <c r="D25" s="12">
        <f>D22+D23/3</f>
        <v>23.666666666666668</v>
      </c>
      <c r="E25" s="12">
        <f>E22+E23/3</f>
        <v>20</v>
      </c>
      <c r="F25" s="12">
        <f>F22+F23/3</f>
        <v>15</v>
      </c>
      <c r="G25" s="12">
        <f t="shared" ref="G25:I25" si="4">G22+G23/3</f>
        <v>23</v>
      </c>
      <c r="H25" s="12">
        <f t="shared" si="4"/>
        <v>20.666666666666668</v>
      </c>
      <c r="I25" s="12">
        <f t="shared" si="4"/>
        <v>22</v>
      </c>
      <c r="J25" s="12">
        <f t="shared" ref="J25" si="5">J22+J23/3</f>
        <v>16.666666666666668</v>
      </c>
      <c r="K25" s="12">
        <f t="shared" si="3"/>
        <v>19.466666666666669</v>
      </c>
    </row>
    <row r="26" spans="1:24" x14ac:dyDescent="0.2">
      <c r="A26" t="s">
        <v>62</v>
      </c>
      <c r="B26" s="8" t="s">
        <v>25</v>
      </c>
      <c r="C26" s="10"/>
      <c r="D26" s="10"/>
      <c r="E26" s="10"/>
      <c r="F26" s="10"/>
      <c r="G26" s="10"/>
      <c r="H26" s="10"/>
      <c r="I26" s="10"/>
      <c r="J26" s="10"/>
      <c r="K26" s="10"/>
    </row>
    <row r="27" spans="1:24" ht="13.5" x14ac:dyDescent="0.25">
      <c r="A27" t="s">
        <v>62</v>
      </c>
      <c r="B27" s="93" t="s">
        <v>95</v>
      </c>
    </row>
    <row r="28" spans="1:24" x14ac:dyDescent="0.2">
      <c r="A28" t="s">
        <v>62</v>
      </c>
    </row>
    <row r="29" spans="1:24" ht="12.75" customHeight="1" x14ac:dyDescent="0.2">
      <c r="A29" t="s">
        <v>62</v>
      </c>
      <c r="B29" s="2" t="s">
        <v>18</v>
      </c>
      <c r="N29" s="128" t="s">
        <v>103</v>
      </c>
      <c r="O29" s="128"/>
      <c r="P29" s="128"/>
      <c r="Q29" s="128"/>
      <c r="R29" s="128"/>
      <c r="S29" s="128"/>
      <c r="T29" s="128"/>
      <c r="U29" s="128"/>
      <c r="V29" s="128"/>
      <c r="W29" s="128"/>
      <c r="X29" s="128"/>
    </row>
    <row r="30" spans="1:24" x14ac:dyDescent="0.2">
      <c r="A30" t="s">
        <v>62</v>
      </c>
      <c r="N30" s="128"/>
      <c r="O30" s="128"/>
      <c r="P30" s="128"/>
      <c r="Q30" s="128"/>
      <c r="R30" s="128"/>
      <c r="S30" s="128"/>
      <c r="T30" s="128"/>
      <c r="U30" s="128"/>
      <c r="V30" s="128"/>
      <c r="W30" s="128"/>
      <c r="X30" s="128"/>
    </row>
    <row r="31" spans="1:24" x14ac:dyDescent="0.2">
      <c r="A31" t="s">
        <v>62</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62</v>
      </c>
      <c r="B32" s="21" t="s">
        <v>1</v>
      </c>
      <c r="C32" s="6">
        <v>110</v>
      </c>
      <c r="D32" s="6">
        <v>117</v>
      </c>
      <c r="E32" s="6">
        <v>132</v>
      </c>
      <c r="F32" s="6">
        <v>126</v>
      </c>
      <c r="G32" s="6">
        <v>124</v>
      </c>
      <c r="H32" s="6">
        <v>121</v>
      </c>
      <c r="I32" s="6">
        <v>134</v>
      </c>
      <c r="J32" s="6">
        <v>122</v>
      </c>
      <c r="K32" s="12">
        <f t="shared" ref="K32:K33" si="6">AVERAGE(F32:J32)</f>
        <v>125.4</v>
      </c>
    </row>
    <row r="33" spans="1:14" x14ac:dyDescent="0.2">
      <c r="A33" t="s">
        <v>62</v>
      </c>
      <c r="B33" s="21" t="s">
        <v>11</v>
      </c>
      <c r="C33" s="6">
        <v>18</v>
      </c>
      <c r="D33" s="6">
        <v>19</v>
      </c>
      <c r="E33" s="6">
        <v>14</v>
      </c>
      <c r="F33" s="6">
        <v>13</v>
      </c>
      <c r="G33" s="6">
        <v>9</v>
      </c>
      <c r="H33" s="6">
        <v>15</v>
      </c>
      <c r="I33" s="6">
        <v>11</v>
      </c>
      <c r="J33" s="6">
        <v>10</v>
      </c>
      <c r="K33" s="12">
        <f t="shared" si="6"/>
        <v>11.6</v>
      </c>
    </row>
    <row r="34" spans="1:14" ht="12.75" customHeight="1" x14ac:dyDescent="0.25">
      <c r="A34" t="s">
        <v>62</v>
      </c>
      <c r="B34" s="93" t="s">
        <v>96</v>
      </c>
    </row>
    <row r="35" spans="1:14" x14ac:dyDescent="0.2">
      <c r="A35" t="s">
        <v>62</v>
      </c>
    </row>
    <row r="36" spans="1:14" x14ac:dyDescent="0.2">
      <c r="A36" t="s">
        <v>62</v>
      </c>
      <c r="B36" s="2" t="s">
        <v>19</v>
      </c>
    </row>
    <row r="37" spans="1:14" x14ac:dyDescent="0.2">
      <c r="A37" t="s">
        <v>62</v>
      </c>
    </row>
    <row r="38" spans="1:14" x14ac:dyDescent="0.2">
      <c r="A38" t="s">
        <v>62</v>
      </c>
      <c r="C38" s="5" t="s">
        <v>67</v>
      </c>
      <c r="D38" s="5" t="s">
        <v>68</v>
      </c>
      <c r="E38" s="5" t="s">
        <v>82</v>
      </c>
      <c r="F38" s="5" t="s">
        <v>85</v>
      </c>
      <c r="G38" s="5" t="s">
        <v>89</v>
      </c>
      <c r="H38" s="5" t="s">
        <v>92</v>
      </c>
      <c r="I38" s="5" t="s">
        <v>93</v>
      </c>
      <c r="J38" s="99" t="s">
        <v>140</v>
      </c>
      <c r="K38" s="4" t="s">
        <v>94</v>
      </c>
    </row>
    <row r="39" spans="1:14" x14ac:dyDescent="0.2">
      <c r="A39" t="s">
        <v>62</v>
      </c>
      <c r="B39" s="21" t="s">
        <v>1</v>
      </c>
      <c r="C39" s="12">
        <v>5.6545454545454543</v>
      </c>
      <c r="D39" s="12">
        <f t="shared" ref="D39:J39" si="7">D15/D32</f>
        <v>4.9658119658119659</v>
      </c>
      <c r="E39" s="12">
        <f t="shared" si="7"/>
        <v>4.5</v>
      </c>
      <c r="F39" s="12">
        <f t="shared" si="7"/>
        <v>4.7142857142857144</v>
      </c>
      <c r="G39" s="12">
        <f t="shared" si="7"/>
        <v>4.758064516129032</v>
      </c>
      <c r="H39" s="12">
        <f t="shared" si="7"/>
        <v>4.9504132231404956</v>
      </c>
      <c r="I39" s="12">
        <f t="shared" si="7"/>
        <v>4.6417910447761193</v>
      </c>
      <c r="J39" s="12">
        <f t="shared" si="7"/>
        <v>4.7295081967213113</v>
      </c>
      <c r="K39" s="12">
        <f t="shared" ref="K39:K40" si="8">AVERAGE(F39:J39)</f>
        <v>4.7588125390105347</v>
      </c>
    </row>
    <row r="40" spans="1:14" x14ac:dyDescent="0.2">
      <c r="A40" t="s">
        <v>62</v>
      </c>
      <c r="B40" s="21" t="s">
        <v>11</v>
      </c>
      <c r="C40" s="12">
        <v>2.3888888888888888</v>
      </c>
      <c r="D40" s="12">
        <f t="shared" ref="D40:E40" si="9">D24/(D33+D34)</f>
        <v>2.0526315789473686</v>
      </c>
      <c r="E40" s="12">
        <f t="shared" si="9"/>
        <v>2.4285714285714284</v>
      </c>
      <c r="F40" s="12">
        <f t="shared" ref="F40:J40" si="10">F24/F33</f>
        <v>2.2307692307692308</v>
      </c>
      <c r="G40" s="12">
        <f t="shared" si="10"/>
        <v>3.8888888888888888</v>
      </c>
      <c r="H40" s="12">
        <f t="shared" si="10"/>
        <v>2.1333333333333333</v>
      </c>
      <c r="I40" s="12">
        <f t="shared" si="10"/>
        <v>2.9090909090909092</v>
      </c>
      <c r="J40" s="12">
        <f t="shared" si="10"/>
        <v>2.8</v>
      </c>
      <c r="K40" s="12">
        <f t="shared" si="8"/>
        <v>2.7924164724164724</v>
      </c>
    </row>
    <row r="41" spans="1:14" x14ac:dyDescent="0.2">
      <c r="A41" t="s">
        <v>62</v>
      </c>
      <c r="B41" s="10"/>
      <c r="C41" s="10"/>
      <c r="D41" s="10"/>
      <c r="E41" s="10"/>
      <c r="F41" s="10"/>
      <c r="G41" s="10"/>
      <c r="H41" s="10"/>
      <c r="I41" s="10"/>
      <c r="J41" s="10"/>
      <c r="K41" s="10"/>
    </row>
    <row r="42" spans="1:14" x14ac:dyDescent="0.2">
      <c r="A42" t="s">
        <v>62</v>
      </c>
    </row>
    <row r="43" spans="1:14" x14ac:dyDescent="0.2">
      <c r="A43" t="s">
        <v>62</v>
      </c>
      <c r="B43" s="2" t="s">
        <v>7</v>
      </c>
      <c r="N43" s="114" t="s">
        <v>128</v>
      </c>
    </row>
    <row r="44" spans="1:14" x14ac:dyDescent="0.2">
      <c r="A44" t="s">
        <v>62</v>
      </c>
    </row>
    <row r="45" spans="1:14" x14ac:dyDescent="0.2">
      <c r="A45" t="s">
        <v>62</v>
      </c>
      <c r="B45" s="7"/>
      <c r="C45" s="5" t="s">
        <v>67</v>
      </c>
      <c r="D45" s="5" t="s">
        <v>68</v>
      </c>
      <c r="E45" s="5" t="s">
        <v>82</v>
      </c>
      <c r="F45" s="5" t="s">
        <v>85</v>
      </c>
      <c r="G45" s="5" t="s">
        <v>89</v>
      </c>
      <c r="H45" s="5" t="s">
        <v>92</v>
      </c>
      <c r="I45" s="5" t="s">
        <v>93</v>
      </c>
      <c r="J45" s="99" t="s">
        <v>140</v>
      </c>
      <c r="K45" s="4" t="s">
        <v>94</v>
      </c>
    </row>
    <row r="46" spans="1:14" x14ac:dyDescent="0.2">
      <c r="A46" t="s">
        <v>62</v>
      </c>
      <c r="B46" s="6" t="s">
        <v>20</v>
      </c>
      <c r="C46" s="73">
        <v>9919</v>
      </c>
      <c r="D46" s="73">
        <v>9079</v>
      </c>
      <c r="E46" s="73">
        <v>9249</v>
      </c>
      <c r="F46" s="73">
        <v>9051</v>
      </c>
      <c r="G46" s="73">
        <v>8821</v>
      </c>
      <c r="H46" s="73">
        <v>9045</v>
      </c>
      <c r="I46" s="73">
        <v>9721</v>
      </c>
      <c r="J46" s="102">
        <v>9344</v>
      </c>
      <c r="K46" s="124">
        <f t="shared" ref="K46:K48" si="11">AVERAGE(F46:J46)</f>
        <v>9196.4</v>
      </c>
    </row>
    <row r="47" spans="1:14" x14ac:dyDescent="0.2">
      <c r="A47" t="s">
        <v>62</v>
      </c>
      <c r="B47" s="6" t="s">
        <v>11</v>
      </c>
      <c r="C47" s="73">
        <v>933</v>
      </c>
      <c r="D47" s="73">
        <v>600</v>
      </c>
      <c r="E47" s="73">
        <v>666</v>
      </c>
      <c r="F47" s="73">
        <v>549</v>
      </c>
      <c r="G47" s="73">
        <v>792</v>
      </c>
      <c r="H47" s="73">
        <v>786</v>
      </c>
      <c r="I47" s="73">
        <v>681</v>
      </c>
      <c r="J47" s="102">
        <v>660</v>
      </c>
      <c r="K47" s="124">
        <f t="shared" si="11"/>
        <v>693.6</v>
      </c>
    </row>
    <row r="48" spans="1:14" x14ac:dyDescent="0.2">
      <c r="A48" t="s">
        <v>62</v>
      </c>
      <c r="B48" s="6" t="s">
        <v>5</v>
      </c>
      <c r="C48" s="73">
        <v>10852</v>
      </c>
      <c r="D48" s="73">
        <f>SUM(D46:D47)</f>
        <v>9679</v>
      </c>
      <c r="E48" s="73">
        <v>9915</v>
      </c>
      <c r="F48" s="73">
        <v>9600</v>
      </c>
      <c r="G48" s="73">
        <v>9613</v>
      </c>
      <c r="H48" s="73">
        <v>9831</v>
      </c>
      <c r="I48" s="73">
        <v>10402</v>
      </c>
      <c r="J48" s="102">
        <v>10004</v>
      </c>
      <c r="K48" s="124">
        <f t="shared" si="11"/>
        <v>9890</v>
      </c>
    </row>
    <row r="49" spans="1:24" x14ac:dyDescent="0.2">
      <c r="A49" t="s">
        <v>62</v>
      </c>
    </row>
    <row r="50" spans="1:24" x14ac:dyDescent="0.2">
      <c r="A50" t="s">
        <v>62</v>
      </c>
    </row>
    <row r="51" spans="1:24" x14ac:dyDescent="0.2">
      <c r="A51" t="s">
        <v>62</v>
      </c>
      <c r="B51" s="2" t="s">
        <v>8</v>
      </c>
    </row>
    <row r="52" spans="1:24" x14ac:dyDescent="0.2">
      <c r="A52" t="s">
        <v>62</v>
      </c>
    </row>
    <row r="53" spans="1:24" x14ac:dyDescent="0.2">
      <c r="A53" t="s">
        <v>62</v>
      </c>
      <c r="B53" s="7"/>
      <c r="C53" s="5" t="s">
        <v>67</v>
      </c>
      <c r="D53" s="5" t="s">
        <v>68</v>
      </c>
      <c r="E53" s="5" t="s">
        <v>82</v>
      </c>
      <c r="F53" s="5" t="s">
        <v>85</v>
      </c>
      <c r="G53" s="5" t="s">
        <v>89</v>
      </c>
      <c r="H53" s="5" t="s">
        <v>92</v>
      </c>
      <c r="I53" s="5" t="s">
        <v>93</v>
      </c>
      <c r="J53" s="99" t="s">
        <v>140</v>
      </c>
      <c r="K53" s="4" t="s">
        <v>94</v>
      </c>
    </row>
    <row r="54" spans="1:24" x14ac:dyDescent="0.2">
      <c r="A54" t="s">
        <v>62</v>
      </c>
      <c r="B54" s="6" t="s">
        <v>9</v>
      </c>
      <c r="C54" s="6">
        <v>38</v>
      </c>
      <c r="D54" s="6">
        <v>33</v>
      </c>
      <c r="E54" s="6">
        <v>37</v>
      </c>
      <c r="F54" s="6">
        <v>29</v>
      </c>
      <c r="G54" s="6">
        <v>31</v>
      </c>
      <c r="H54" s="6">
        <v>34</v>
      </c>
      <c r="I54" s="6">
        <v>36</v>
      </c>
      <c r="J54" s="6">
        <v>36</v>
      </c>
      <c r="K54" s="12">
        <f t="shared" ref="K54:K56" si="12">AVERAGE(F54:J54)</f>
        <v>33.200000000000003</v>
      </c>
    </row>
    <row r="55" spans="1:24" x14ac:dyDescent="0.2">
      <c r="A55" t="s">
        <v>62</v>
      </c>
      <c r="B55" s="6" t="s">
        <v>10</v>
      </c>
      <c r="C55" s="6">
        <v>48</v>
      </c>
      <c r="D55" s="6">
        <v>42</v>
      </c>
      <c r="E55" s="6">
        <v>40</v>
      </c>
      <c r="F55" s="6">
        <v>34</v>
      </c>
      <c r="G55" s="6">
        <v>32</v>
      </c>
      <c r="H55" s="6">
        <v>34</v>
      </c>
      <c r="I55" s="6">
        <v>35</v>
      </c>
      <c r="J55" s="6">
        <v>34</v>
      </c>
      <c r="K55" s="12">
        <f t="shared" si="12"/>
        <v>33.799999999999997</v>
      </c>
    </row>
    <row r="56" spans="1:24" x14ac:dyDescent="0.2">
      <c r="A56" t="s">
        <v>62</v>
      </c>
      <c r="B56" s="6" t="s">
        <v>11</v>
      </c>
      <c r="C56" s="27">
        <v>28</v>
      </c>
      <c r="D56" s="27">
        <v>20</v>
      </c>
      <c r="E56" s="27">
        <v>20</v>
      </c>
      <c r="F56" s="27">
        <v>17</v>
      </c>
      <c r="G56" s="27">
        <v>22</v>
      </c>
      <c r="H56" s="27">
        <v>21</v>
      </c>
      <c r="I56" s="27">
        <v>19</v>
      </c>
      <c r="J56" s="27">
        <v>16</v>
      </c>
      <c r="K56" s="12">
        <f t="shared" si="12"/>
        <v>19</v>
      </c>
    </row>
    <row r="57" spans="1:24" x14ac:dyDescent="0.2">
      <c r="A57" t="s">
        <v>62</v>
      </c>
      <c r="B57" s="16" t="s">
        <v>22</v>
      </c>
    </row>
    <row r="58" spans="1:24" x14ac:dyDescent="0.2">
      <c r="A58" t="s">
        <v>62</v>
      </c>
    </row>
    <row r="59" spans="1:24" x14ac:dyDescent="0.2">
      <c r="A59" t="s">
        <v>62</v>
      </c>
    </row>
    <row r="60" spans="1:24" x14ac:dyDescent="0.2">
      <c r="A60" t="s">
        <v>62</v>
      </c>
      <c r="B60" s="2" t="s">
        <v>24</v>
      </c>
      <c r="D60" s="78" t="s">
        <v>90</v>
      </c>
      <c r="N60" s="128" t="s">
        <v>101</v>
      </c>
      <c r="O60" s="128"/>
      <c r="P60" s="128"/>
      <c r="Q60" s="128"/>
      <c r="R60" s="128"/>
      <c r="S60" s="128"/>
      <c r="T60" s="128"/>
      <c r="U60" s="128"/>
      <c r="V60" s="128"/>
      <c r="W60" s="128"/>
      <c r="X60" s="128"/>
    </row>
    <row r="61" spans="1:24" x14ac:dyDescent="0.2">
      <c r="A61" t="s">
        <v>62</v>
      </c>
      <c r="B61" s="104" t="s">
        <v>100</v>
      </c>
      <c r="N61" s="128"/>
      <c r="O61" s="128"/>
      <c r="P61" s="128"/>
      <c r="Q61" s="128"/>
      <c r="R61" s="128"/>
      <c r="S61" s="128"/>
      <c r="T61" s="128"/>
      <c r="U61" s="128"/>
      <c r="V61" s="128"/>
      <c r="W61" s="128"/>
      <c r="X61" s="128"/>
    </row>
    <row r="62" spans="1:24" x14ac:dyDescent="0.2">
      <c r="A62" t="s">
        <v>62</v>
      </c>
      <c r="B62" s="7"/>
      <c r="C62" s="5" t="s">
        <v>67</v>
      </c>
      <c r="D62" s="5" t="s">
        <v>68</v>
      </c>
      <c r="E62" s="5" t="s">
        <v>82</v>
      </c>
      <c r="F62" s="5" t="s">
        <v>85</v>
      </c>
      <c r="G62" s="5" t="s">
        <v>89</v>
      </c>
      <c r="H62" s="5" t="s">
        <v>92</v>
      </c>
      <c r="I62" s="5" t="s">
        <v>93</v>
      </c>
      <c r="J62" s="99" t="s">
        <v>140</v>
      </c>
      <c r="K62" s="4" t="s">
        <v>94</v>
      </c>
    </row>
    <row r="63" spans="1:24" x14ac:dyDescent="0.2">
      <c r="A63" t="s">
        <v>62</v>
      </c>
      <c r="B63" s="6" t="s">
        <v>3</v>
      </c>
      <c r="C63" s="17">
        <v>13</v>
      </c>
      <c r="D63" s="17">
        <v>12</v>
      </c>
      <c r="E63" s="17">
        <v>12</v>
      </c>
      <c r="F63" s="17">
        <v>12</v>
      </c>
      <c r="G63" s="17">
        <v>13</v>
      </c>
      <c r="H63" s="17">
        <v>13</v>
      </c>
      <c r="I63" s="17">
        <v>13</v>
      </c>
      <c r="J63" s="17">
        <v>13</v>
      </c>
      <c r="K63" s="12">
        <f t="shared" ref="K63:K66" si="13">AVERAGE(F63:J63)</f>
        <v>12.8</v>
      </c>
      <c r="N63" s="132" t="s">
        <v>139</v>
      </c>
      <c r="O63" s="132"/>
      <c r="P63" s="132"/>
      <c r="Q63" s="132"/>
      <c r="R63" s="132"/>
      <c r="S63" s="132"/>
      <c r="T63" s="132"/>
      <c r="U63" s="132"/>
      <c r="V63" s="132"/>
      <c r="W63" s="132"/>
      <c r="X63" s="132"/>
    </row>
    <row r="64" spans="1:24" x14ac:dyDescent="0.2">
      <c r="A64" t="s">
        <v>62</v>
      </c>
      <c r="B64" s="6" t="s">
        <v>4</v>
      </c>
      <c r="C64" s="17">
        <v>3</v>
      </c>
      <c r="D64" s="17">
        <v>2</v>
      </c>
      <c r="E64" s="17">
        <v>3</v>
      </c>
      <c r="F64" s="17">
        <v>1</v>
      </c>
      <c r="G64" s="17">
        <v>3</v>
      </c>
      <c r="H64" s="17">
        <v>3</v>
      </c>
      <c r="I64" s="17">
        <v>3</v>
      </c>
      <c r="J64" s="17">
        <v>3</v>
      </c>
      <c r="K64" s="12">
        <f t="shared" si="13"/>
        <v>2.6</v>
      </c>
      <c r="N64" s="132"/>
      <c r="O64" s="132"/>
      <c r="P64" s="132"/>
      <c r="Q64" s="132"/>
      <c r="R64" s="132"/>
      <c r="S64" s="132"/>
      <c r="T64" s="132"/>
      <c r="U64" s="132"/>
      <c r="V64" s="132"/>
      <c r="W64" s="132"/>
      <c r="X64" s="132"/>
    </row>
    <row r="65" spans="1:24" x14ac:dyDescent="0.2">
      <c r="A65" t="s">
        <v>62</v>
      </c>
      <c r="B65" s="6" t="s">
        <v>5</v>
      </c>
      <c r="C65" s="6">
        <v>16</v>
      </c>
      <c r="D65" s="6">
        <f>SUM(D63:D64)</f>
        <v>14</v>
      </c>
      <c r="E65" s="6">
        <f>SUM(E63:E64)</f>
        <v>15</v>
      </c>
      <c r="F65" s="6">
        <f>SUM(F63:F64)</f>
        <v>13</v>
      </c>
      <c r="G65" s="6">
        <f>SUM(G63:G64)</f>
        <v>16</v>
      </c>
      <c r="H65" s="6">
        <v>16</v>
      </c>
      <c r="I65" s="6">
        <v>17</v>
      </c>
      <c r="J65" s="6">
        <v>16</v>
      </c>
      <c r="K65" s="12">
        <f t="shared" si="13"/>
        <v>15.6</v>
      </c>
      <c r="N65" s="132"/>
      <c r="O65" s="132"/>
      <c r="P65" s="132"/>
      <c r="Q65" s="132"/>
      <c r="R65" s="132"/>
      <c r="S65" s="132"/>
      <c r="T65" s="132"/>
      <c r="U65" s="132"/>
      <c r="V65" s="132"/>
      <c r="W65" s="132"/>
      <c r="X65" s="132"/>
    </row>
    <row r="66" spans="1:24" x14ac:dyDescent="0.2">
      <c r="A66" t="s">
        <v>62</v>
      </c>
      <c r="B66" s="11" t="s">
        <v>23</v>
      </c>
      <c r="C66" s="12">
        <v>14</v>
      </c>
      <c r="D66" s="12">
        <f t="shared" ref="D66:I66" si="14">D63+D64/3</f>
        <v>12.666666666666666</v>
      </c>
      <c r="E66" s="12">
        <f t="shared" si="14"/>
        <v>13</v>
      </c>
      <c r="F66" s="12">
        <f t="shared" si="14"/>
        <v>12.333333333333334</v>
      </c>
      <c r="G66" s="12">
        <f t="shared" si="14"/>
        <v>14</v>
      </c>
      <c r="H66" s="12">
        <f t="shared" si="14"/>
        <v>14</v>
      </c>
      <c r="I66" s="12">
        <f t="shared" si="14"/>
        <v>14</v>
      </c>
      <c r="J66" s="12">
        <f t="shared" ref="J66" si="15">J63+J64/3</f>
        <v>14</v>
      </c>
      <c r="K66" s="12">
        <f t="shared" si="13"/>
        <v>13.666666666666668</v>
      </c>
      <c r="N66" s="132"/>
      <c r="O66" s="132"/>
      <c r="P66" s="132"/>
      <c r="Q66" s="132"/>
      <c r="R66" s="132"/>
      <c r="S66" s="132"/>
      <c r="T66" s="132"/>
      <c r="U66" s="132"/>
      <c r="V66" s="132"/>
      <c r="W66" s="132"/>
      <c r="X66" s="132"/>
    </row>
    <row r="67" spans="1:24" x14ac:dyDescent="0.2">
      <c r="A67" t="s">
        <v>62</v>
      </c>
      <c r="B67" s="8" t="s">
        <v>26</v>
      </c>
    </row>
    <row r="68" spans="1:24" x14ac:dyDescent="0.2">
      <c r="A68" t="s">
        <v>62</v>
      </c>
    </row>
    <row r="69" spans="1:24" x14ac:dyDescent="0.2">
      <c r="A69" t="s">
        <v>62</v>
      </c>
    </row>
    <row r="70" spans="1:24" x14ac:dyDescent="0.2">
      <c r="A70" t="s">
        <v>62</v>
      </c>
      <c r="B70" s="2" t="s">
        <v>27</v>
      </c>
    </row>
    <row r="71" spans="1:24" x14ac:dyDescent="0.2">
      <c r="A71" t="s">
        <v>62</v>
      </c>
      <c r="B71" s="2"/>
    </row>
    <row r="72" spans="1:24" x14ac:dyDescent="0.2">
      <c r="A72" t="s">
        <v>62</v>
      </c>
      <c r="C72" s="5" t="s">
        <v>67</v>
      </c>
      <c r="D72" s="5" t="s">
        <v>68</v>
      </c>
      <c r="E72" s="5" t="s">
        <v>82</v>
      </c>
      <c r="F72" s="5" t="s">
        <v>85</v>
      </c>
      <c r="G72" s="5" t="s">
        <v>89</v>
      </c>
      <c r="H72" s="5" t="s">
        <v>92</v>
      </c>
      <c r="I72" s="5" t="s">
        <v>93</v>
      </c>
      <c r="J72" s="99" t="s">
        <v>140</v>
      </c>
      <c r="K72" s="4" t="s">
        <v>94</v>
      </c>
    </row>
    <row r="73" spans="1:24" x14ac:dyDescent="0.2">
      <c r="A73" t="s">
        <v>62</v>
      </c>
      <c r="B73" s="6" t="s">
        <v>6</v>
      </c>
      <c r="C73" s="12">
        <v>32.261904761904759</v>
      </c>
      <c r="D73" s="12">
        <f>(D16+D25)/D66</f>
        <v>32.526315789473685</v>
      </c>
      <c r="E73" s="12">
        <f>(E16+E25)/E66</f>
        <v>33.07692307692308</v>
      </c>
      <c r="F73" s="12">
        <f>(F16+F25)/F66</f>
        <v>34.675675675675677</v>
      </c>
      <c r="G73" s="12">
        <f t="shared" ref="G73:J73" si="16">(G16+G25)/G66</f>
        <v>36.30952380952381</v>
      </c>
      <c r="H73" s="12">
        <f t="shared" si="16"/>
        <v>37.30952380952381</v>
      </c>
      <c r="I73" s="12">
        <f t="shared" si="16"/>
        <v>38.619047619047613</v>
      </c>
      <c r="J73" s="12">
        <f t="shared" si="16"/>
        <v>35.214285714285715</v>
      </c>
      <c r="K73" s="12">
        <f t="shared" ref="K73" si="17">AVERAGE(F73:J73)</f>
        <v>36.425611325611328</v>
      </c>
    </row>
    <row r="74" spans="1:24" x14ac:dyDescent="0.2">
      <c r="A74" t="s">
        <v>62</v>
      </c>
      <c r="C74" s="10"/>
      <c r="D74" s="10"/>
      <c r="E74" s="10"/>
      <c r="F74" s="10"/>
      <c r="G74" s="10"/>
      <c r="H74" s="10"/>
      <c r="I74" s="10"/>
      <c r="J74" s="10"/>
      <c r="K74" s="10"/>
    </row>
    <row r="75" spans="1:24" x14ac:dyDescent="0.2">
      <c r="A75" t="s">
        <v>62</v>
      </c>
    </row>
    <row r="76" spans="1:24" x14ac:dyDescent="0.2">
      <c r="A76" t="s">
        <v>62</v>
      </c>
      <c r="B76" s="2" t="s">
        <v>14</v>
      </c>
    </row>
    <row r="77" spans="1:24" x14ac:dyDescent="0.2">
      <c r="A77" t="s">
        <v>62</v>
      </c>
      <c r="B77" s="2"/>
    </row>
    <row r="78" spans="1:24" x14ac:dyDescent="0.2">
      <c r="A78" t="s">
        <v>62</v>
      </c>
      <c r="C78" s="5" t="s">
        <v>67</v>
      </c>
      <c r="D78" s="5" t="s">
        <v>68</v>
      </c>
      <c r="E78" s="5" t="s">
        <v>82</v>
      </c>
      <c r="F78" s="5" t="s">
        <v>85</v>
      </c>
      <c r="G78" s="5" t="s">
        <v>85</v>
      </c>
      <c r="H78" s="5" t="s">
        <v>92</v>
      </c>
      <c r="I78" s="5" t="s">
        <v>93</v>
      </c>
      <c r="J78" s="99" t="s">
        <v>140</v>
      </c>
      <c r="K78" s="4" t="s">
        <v>94</v>
      </c>
    </row>
    <row r="79" spans="1:24" x14ac:dyDescent="0.2">
      <c r="A79" t="s">
        <v>62</v>
      </c>
      <c r="B79" s="6" t="s">
        <v>12</v>
      </c>
      <c r="C79" s="12">
        <v>775.14285714285711</v>
      </c>
      <c r="D79" s="12">
        <f t="shared" ref="D79:I79" si="18">D48/D66</f>
        <v>764.13157894736844</v>
      </c>
      <c r="E79" s="12">
        <f t="shared" si="18"/>
        <v>762.69230769230774</v>
      </c>
      <c r="F79" s="12">
        <f t="shared" si="18"/>
        <v>778.37837837837833</v>
      </c>
      <c r="G79" s="12">
        <f t="shared" si="18"/>
        <v>686.64285714285711</v>
      </c>
      <c r="H79" s="12">
        <f t="shared" si="18"/>
        <v>702.21428571428567</v>
      </c>
      <c r="I79" s="12">
        <f t="shared" si="18"/>
        <v>743</v>
      </c>
      <c r="J79" s="12">
        <f t="shared" ref="J79" si="19">J48/J66</f>
        <v>714.57142857142856</v>
      </c>
      <c r="K79" s="12">
        <f t="shared" ref="K79" si="20">AVERAGE(F79:J79)</f>
        <v>724.96138996138984</v>
      </c>
    </row>
    <row r="80" spans="1:24" x14ac:dyDescent="0.2">
      <c r="A80" t="s">
        <v>62</v>
      </c>
      <c r="C80" s="10"/>
      <c r="D80" s="10"/>
      <c r="E80" s="10"/>
      <c r="F80" s="10"/>
      <c r="G80" s="10"/>
      <c r="H80" s="5"/>
      <c r="I80" s="5"/>
      <c r="J80" s="99"/>
      <c r="K80" s="10"/>
    </row>
    <row r="81" spans="1:10" x14ac:dyDescent="0.2">
      <c r="A81" t="s">
        <v>62</v>
      </c>
      <c r="H81" s="5"/>
      <c r="I81" s="5"/>
      <c r="J81" s="99"/>
    </row>
  </sheetData>
  <mergeCells count="6">
    <mergeCell ref="N9:X10"/>
    <mergeCell ref="N12:X15"/>
    <mergeCell ref="N60:X61"/>
    <mergeCell ref="N29:X31"/>
    <mergeCell ref="N63:X66"/>
    <mergeCell ref="N17:X20"/>
  </mergeCells>
  <phoneticPr fontId="11" type="noConversion"/>
  <pageMargins left="0.8" right="0.25" top="0.5" bottom="0.5"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J46" sqref="J46:J48"/>
    </sheetView>
  </sheetViews>
  <sheetFormatPr defaultRowHeight="12.75" x14ac:dyDescent="0.2"/>
  <cols>
    <col min="1" max="1" width="10.28515625" bestFit="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t="s">
        <v>63</v>
      </c>
      <c r="B1" s="15" t="s">
        <v>0</v>
      </c>
      <c r="C1" s="15"/>
      <c r="D1" s="15"/>
      <c r="E1" s="15"/>
      <c r="F1" s="20"/>
      <c r="G1" s="20"/>
      <c r="H1" s="20"/>
      <c r="I1" s="20"/>
      <c r="J1" s="20"/>
      <c r="K1" s="20"/>
    </row>
    <row r="2" spans="1:24" x14ac:dyDescent="0.2">
      <c r="A2" t="s">
        <v>63</v>
      </c>
      <c r="B2" s="15" t="s">
        <v>91</v>
      </c>
      <c r="C2" s="15"/>
      <c r="D2" s="15"/>
      <c r="E2" s="15"/>
      <c r="F2" s="48"/>
      <c r="G2" s="48"/>
      <c r="H2" s="48"/>
      <c r="I2" s="48"/>
      <c r="J2" s="48"/>
      <c r="K2" s="20"/>
    </row>
    <row r="3" spans="1:24" x14ac:dyDescent="0.2">
      <c r="A3" t="s">
        <v>63</v>
      </c>
    </row>
    <row r="4" spans="1:24" x14ac:dyDescent="0.2">
      <c r="A4" t="s">
        <v>63</v>
      </c>
      <c r="B4" s="113" t="s">
        <v>109</v>
      </c>
      <c r="C4" s="15"/>
      <c r="D4" s="15"/>
      <c r="E4" s="15"/>
      <c r="F4" s="15"/>
      <c r="G4" s="15"/>
      <c r="H4" s="15"/>
      <c r="I4" s="15"/>
      <c r="J4" s="113"/>
      <c r="K4" s="15"/>
    </row>
    <row r="5" spans="1:24" x14ac:dyDescent="0.2">
      <c r="A5" t="s">
        <v>63</v>
      </c>
      <c r="B5" s="1"/>
      <c r="C5" s="1"/>
      <c r="D5" s="1"/>
      <c r="E5" s="1"/>
      <c r="F5" s="1"/>
      <c r="H5" s="80"/>
      <c r="I5" s="88"/>
      <c r="J5" s="88"/>
      <c r="K5" s="87"/>
    </row>
    <row r="6" spans="1:24" ht="18" x14ac:dyDescent="0.25">
      <c r="A6" t="s">
        <v>63</v>
      </c>
      <c r="B6" s="9" t="s">
        <v>42</v>
      </c>
      <c r="C6" s="1"/>
      <c r="D6" s="75"/>
      <c r="F6" s="1"/>
      <c r="G6" s="1"/>
      <c r="H6" s="80"/>
      <c r="I6" s="88"/>
      <c r="J6" s="88"/>
      <c r="K6" s="39"/>
    </row>
    <row r="7" spans="1:24" x14ac:dyDescent="0.2">
      <c r="A7" t="s">
        <v>63</v>
      </c>
      <c r="B7" s="1"/>
      <c r="C7" s="1"/>
      <c r="D7" s="1"/>
      <c r="E7" s="1"/>
      <c r="F7" s="1"/>
      <c r="G7" s="1"/>
      <c r="H7" s="80"/>
      <c r="I7" s="88"/>
      <c r="J7" s="88"/>
    </row>
    <row r="8" spans="1:24" x14ac:dyDescent="0.2">
      <c r="A8" t="s">
        <v>63</v>
      </c>
    </row>
    <row r="9" spans="1:24" x14ac:dyDescent="0.2">
      <c r="A9" t="s">
        <v>63</v>
      </c>
      <c r="B9" s="2" t="s">
        <v>17</v>
      </c>
      <c r="N9" s="131" t="s">
        <v>102</v>
      </c>
      <c r="O9" s="131"/>
      <c r="P9" s="131"/>
      <c r="Q9" s="131"/>
      <c r="R9" s="131"/>
      <c r="S9" s="131"/>
      <c r="T9" s="131"/>
      <c r="U9" s="131"/>
      <c r="V9" s="131"/>
      <c r="W9" s="131"/>
      <c r="X9" s="131"/>
    </row>
    <row r="10" spans="1:24" x14ac:dyDescent="0.2">
      <c r="A10" t="s">
        <v>63</v>
      </c>
      <c r="N10" s="131"/>
      <c r="O10" s="131"/>
      <c r="P10" s="131"/>
      <c r="Q10" s="131"/>
      <c r="R10" s="131"/>
      <c r="S10" s="131"/>
      <c r="T10" s="131"/>
      <c r="U10" s="131"/>
      <c r="V10" s="131"/>
      <c r="W10" s="131"/>
      <c r="X10" s="131"/>
    </row>
    <row r="11" spans="1:24" x14ac:dyDescent="0.2">
      <c r="A11" t="s">
        <v>63</v>
      </c>
      <c r="B11" s="3" t="s">
        <v>20</v>
      </c>
      <c r="C11" s="5" t="s">
        <v>67</v>
      </c>
      <c r="D11" s="5" t="s">
        <v>68</v>
      </c>
      <c r="E11" s="5" t="s">
        <v>82</v>
      </c>
      <c r="F11" s="5" t="s">
        <v>85</v>
      </c>
      <c r="G11" s="5" t="s">
        <v>89</v>
      </c>
      <c r="H11" s="5" t="s">
        <v>92</v>
      </c>
      <c r="I11" s="5" t="s">
        <v>93</v>
      </c>
      <c r="J11" s="99" t="s">
        <v>140</v>
      </c>
      <c r="K11" s="4" t="s">
        <v>94</v>
      </c>
    </row>
    <row r="12" spans="1:24" x14ac:dyDescent="0.2">
      <c r="A12" t="s">
        <v>63</v>
      </c>
      <c r="B12" s="6" t="s">
        <v>2</v>
      </c>
      <c r="C12" s="6"/>
      <c r="D12" s="6"/>
      <c r="E12" s="6"/>
      <c r="F12" s="6"/>
      <c r="G12" s="6"/>
      <c r="H12" s="6"/>
      <c r="I12" s="6"/>
      <c r="J12" s="6"/>
      <c r="K12" s="6"/>
      <c r="N12" s="132" t="s">
        <v>114</v>
      </c>
      <c r="O12" s="132"/>
      <c r="P12" s="132"/>
      <c r="Q12" s="132"/>
      <c r="R12" s="132"/>
      <c r="S12" s="132"/>
      <c r="T12" s="132"/>
      <c r="U12" s="132"/>
      <c r="V12" s="132"/>
      <c r="W12" s="132"/>
      <c r="X12" s="132"/>
    </row>
    <row r="13" spans="1:24" x14ac:dyDescent="0.2">
      <c r="A13" t="s">
        <v>63</v>
      </c>
      <c r="B13" s="6" t="s">
        <v>3</v>
      </c>
      <c r="C13" s="6">
        <v>81</v>
      </c>
      <c r="D13" s="6">
        <v>78</v>
      </c>
      <c r="E13" s="6">
        <v>69</v>
      </c>
      <c r="F13" s="6">
        <v>64</v>
      </c>
      <c r="G13" s="6">
        <v>107</v>
      </c>
      <c r="H13" s="6">
        <v>118</v>
      </c>
      <c r="I13" s="6">
        <v>104</v>
      </c>
      <c r="J13" s="6">
        <v>109</v>
      </c>
      <c r="K13" s="12">
        <f>AVERAGE(F13:J13)</f>
        <v>100.4</v>
      </c>
      <c r="N13" s="132"/>
      <c r="O13" s="132"/>
      <c r="P13" s="132"/>
      <c r="Q13" s="132"/>
      <c r="R13" s="132"/>
      <c r="S13" s="132"/>
      <c r="T13" s="132"/>
      <c r="U13" s="132"/>
      <c r="V13" s="132"/>
      <c r="W13" s="132"/>
      <c r="X13" s="132"/>
    </row>
    <row r="14" spans="1:24" x14ac:dyDescent="0.2">
      <c r="A14" t="s">
        <v>63</v>
      </c>
      <c r="B14" s="6" t="s">
        <v>4</v>
      </c>
      <c r="C14" s="6">
        <v>51</v>
      </c>
      <c r="D14" s="6">
        <v>60</v>
      </c>
      <c r="E14" s="6">
        <v>69</v>
      </c>
      <c r="F14" s="6">
        <v>54</v>
      </c>
      <c r="G14" s="6">
        <v>31</v>
      </c>
      <c r="H14" s="6">
        <v>25</v>
      </c>
      <c r="I14" s="6">
        <v>34</v>
      </c>
      <c r="J14" s="6">
        <v>23</v>
      </c>
      <c r="K14" s="12">
        <f t="shared" ref="K14:K16" si="0">AVERAGE(F14:J14)</f>
        <v>33.4</v>
      </c>
      <c r="N14" s="132"/>
      <c r="O14" s="132"/>
      <c r="P14" s="132"/>
      <c r="Q14" s="132"/>
      <c r="R14" s="132"/>
      <c r="S14" s="132"/>
      <c r="T14" s="132"/>
      <c r="U14" s="132"/>
      <c r="V14" s="132"/>
      <c r="W14" s="132"/>
      <c r="X14" s="132"/>
    </row>
    <row r="15" spans="1:24" x14ac:dyDescent="0.2">
      <c r="A15" t="s">
        <v>63</v>
      </c>
      <c r="B15" s="6" t="s">
        <v>5</v>
      </c>
      <c r="C15" s="6">
        <v>132</v>
      </c>
      <c r="D15" s="6">
        <f>SUM(D13:D14)</f>
        <v>138</v>
      </c>
      <c r="E15" s="6">
        <f>SUM(E13:E14)</f>
        <v>138</v>
      </c>
      <c r="F15" s="6">
        <f>SUM(F13:F14)</f>
        <v>118</v>
      </c>
      <c r="G15" s="6">
        <v>138</v>
      </c>
      <c r="H15" s="6">
        <v>143</v>
      </c>
      <c r="I15" s="6">
        <v>138</v>
      </c>
      <c r="J15" s="6">
        <v>132</v>
      </c>
      <c r="K15" s="12">
        <f t="shared" si="0"/>
        <v>133.80000000000001</v>
      </c>
      <c r="N15" s="132"/>
      <c r="O15" s="132"/>
      <c r="P15" s="132"/>
      <c r="Q15" s="132"/>
      <c r="R15" s="132"/>
      <c r="S15" s="132"/>
      <c r="T15" s="132"/>
      <c r="U15" s="132"/>
      <c r="V15" s="132"/>
      <c r="W15" s="132"/>
      <c r="X15" s="132"/>
    </row>
    <row r="16" spans="1:24" x14ac:dyDescent="0.2">
      <c r="A16" t="s">
        <v>63</v>
      </c>
      <c r="B16" s="11" t="s">
        <v>21</v>
      </c>
      <c r="C16" s="12">
        <v>98</v>
      </c>
      <c r="D16" s="12">
        <f t="shared" ref="D16:I16" si="1">D13+D14/3</f>
        <v>98</v>
      </c>
      <c r="E16" s="12">
        <f t="shared" si="1"/>
        <v>92</v>
      </c>
      <c r="F16" s="12">
        <f t="shared" si="1"/>
        <v>82</v>
      </c>
      <c r="G16" s="12">
        <f t="shared" si="1"/>
        <v>117.33333333333333</v>
      </c>
      <c r="H16" s="12">
        <f t="shared" si="1"/>
        <v>126.33333333333333</v>
      </c>
      <c r="I16" s="12">
        <f t="shared" si="1"/>
        <v>115.33333333333333</v>
      </c>
      <c r="J16" s="12">
        <f t="shared" ref="J16" si="2">J13+J14/3</f>
        <v>116.66666666666667</v>
      </c>
      <c r="K16" s="12">
        <f t="shared" si="0"/>
        <v>111.53333333333333</v>
      </c>
    </row>
    <row r="17" spans="1:24" x14ac:dyDescent="0.2">
      <c r="A17" t="s">
        <v>63</v>
      </c>
      <c r="B17" s="8" t="s">
        <v>25</v>
      </c>
      <c r="N17" s="132" t="s">
        <v>138</v>
      </c>
      <c r="O17" s="132"/>
      <c r="P17" s="132"/>
      <c r="Q17" s="132"/>
      <c r="R17" s="132"/>
      <c r="S17" s="132"/>
      <c r="T17" s="132"/>
      <c r="U17" s="132"/>
      <c r="V17" s="132"/>
      <c r="W17" s="132"/>
      <c r="X17" s="132"/>
    </row>
    <row r="18" spans="1:24" x14ac:dyDescent="0.2">
      <c r="A18" t="s">
        <v>63</v>
      </c>
      <c r="N18" s="132"/>
      <c r="O18" s="132"/>
      <c r="P18" s="132"/>
      <c r="Q18" s="132"/>
      <c r="R18" s="132"/>
      <c r="S18" s="132"/>
      <c r="T18" s="132"/>
      <c r="U18" s="132"/>
      <c r="V18" s="132"/>
      <c r="W18" s="132"/>
      <c r="X18" s="132"/>
    </row>
    <row r="19" spans="1:24" x14ac:dyDescent="0.2">
      <c r="A19" t="s">
        <v>63</v>
      </c>
      <c r="N19" s="132"/>
      <c r="O19" s="132"/>
      <c r="P19" s="132"/>
      <c r="Q19" s="132"/>
      <c r="R19" s="132"/>
      <c r="S19" s="132"/>
      <c r="T19" s="132"/>
      <c r="U19" s="132"/>
      <c r="V19" s="132"/>
      <c r="W19" s="132"/>
      <c r="X19" s="132"/>
    </row>
    <row r="20" spans="1:24" x14ac:dyDescent="0.2">
      <c r="A20" t="s">
        <v>63</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t="s">
        <v>63</v>
      </c>
      <c r="B21" s="6" t="s">
        <v>2</v>
      </c>
      <c r="C21" s="6"/>
      <c r="D21" s="6"/>
      <c r="E21" s="6"/>
      <c r="F21" s="6"/>
      <c r="G21" s="6"/>
      <c r="H21" s="6"/>
      <c r="I21" s="6"/>
      <c r="J21" s="6"/>
      <c r="K21" s="12"/>
    </row>
    <row r="22" spans="1:24" x14ac:dyDescent="0.2">
      <c r="A22" t="s">
        <v>63</v>
      </c>
      <c r="B22" s="6" t="s">
        <v>3</v>
      </c>
      <c r="C22" s="6"/>
      <c r="D22" s="6"/>
      <c r="E22" s="6"/>
      <c r="F22" s="6"/>
      <c r="G22" s="6"/>
      <c r="H22" s="6"/>
      <c r="I22" s="6"/>
      <c r="J22" s="6"/>
      <c r="K22" s="12"/>
    </row>
    <row r="23" spans="1:24" x14ac:dyDescent="0.2">
      <c r="A23" t="s">
        <v>63</v>
      </c>
      <c r="B23" s="6" t="s">
        <v>4</v>
      </c>
      <c r="C23" s="6"/>
      <c r="D23" s="6"/>
      <c r="E23" s="6"/>
      <c r="F23" s="6"/>
      <c r="G23" s="6"/>
      <c r="H23" s="6"/>
      <c r="I23" s="6"/>
      <c r="J23" s="6"/>
      <c r="K23" s="12"/>
    </row>
    <row r="24" spans="1:24" x14ac:dyDescent="0.2">
      <c r="A24" t="s">
        <v>63</v>
      </c>
      <c r="B24" s="6" t="s">
        <v>5</v>
      </c>
      <c r="C24" s="6"/>
      <c r="D24" s="6"/>
      <c r="E24" s="6"/>
      <c r="F24" s="6"/>
      <c r="G24" s="6"/>
      <c r="H24" s="6"/>
      <c r="I24" s="6"/>
      <c r="J24" s="6"/>
      <c r="K24" s="12"/>
    </row>
    <row r="25" spans="1:24" x14ac:dyDescent="0.2">
      <c r="A25" t="s">
        <v>63</v>
      </c>
      <c r="B25" s="11" t="s">
        <v>21</v>
      </c>
      <c r="C25" s="6"/>
      <c r="D25" s="12"/>
      <c r="E25" s="6"/>
      <c r="F25" s="6"/>
      <c r="G25" s="6"/>
      <c r="H25" s="6"/>
      <c r="I25" s="6"/>
      <c r="J25" s="6"/>
      <c r="K25" s="12"/>
    </row>
    <row r="26" spans="1:24" x14ac:dyDescent="0.2">
      <c r="A26" t="s">
        <v>63</v>
      </c>
      <c r="B26" s="8" t="s">
        <v>25</v>
      </c>
      <c r="C26" s="10"/>
      <c r="D26" s="10"/>
      <c r="E26" s="10"/>
      <c r="F26" s="10"/>
      <c r="G26" s="10"/>
      <c r="H26" s="10"/>
      <c r="I26" s="10"/>
      <c r="J26" s="10"/>
      <c r="K26" s="10"/>
    </row>
    <row r="27" spans="1:24" ht="13.5" x14ac:dyDescent="0.25">
      <c r="A27" t="s">
        <v>63</v>
      </c>
      <c r="B27" s="93" t="s">
        <v>95</v>
      </c>
    </row>
    <row r="28" spans="1:24" x14ac:dyDescent="0.2">
      <c r="A28" t="s">
        <v>63</v>
      </c>
    </row>
    <row r="29" spans="1:24" ht="12.75" customHeight="1" x14ac:dyDescent="0.2">
      <c r="A29" t="s">
        <v>63</v>
      </c>
      <c r="B29" s="2" t="s">
        <v>18</v>
      </c>
      <c r="N29" s="128" t="s">
        <v>103</v>
      </c>
      <c r="O29" s="128"/>
      <c r="P29" s="128"/>
      <c r="Q29" s="128"/>
      <c r="R29" s="128"/>
      <c r="S29" s="128"/>
      <c r="T29" s="128"/>
      <c r="U29" s="128"/>
      <c r="V29" s="128"/>
      <c r="W29" s="128"/>
      <c r="X29" s="128"/>
    </row>
    <row r="30" spans="1:24" x14ac:dyDescent="0.2">
      <c r="A30" t="s">
        <v>63</v>
      </c>
      <c r="N30" s="128"/>
      <c r="O30" s="128"/>
      <c r="P30" s="128"/>
      <c r="Q30" s="128"/>
      <c r="R30" s="128"/>
      <c r="S30" s="128"/>
      <c r="T30" s="128"/>
      <c r="U30" s="128"/>
      <c r="V30" s="128"/>
      <c r="W30" s="128"/>
      <c r="X30" s="128"/>
    </row>
    <row r="31" spans="1:24" x14ac:dyDescent="0.2">
      <c r="A31" t="s">
        <v>63</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63</v>
      </c>
      <c r="B32" s="21" t="s">
        <v>1</v>
      </c>
      <c r="C32" s="6">
        <v>28</v>
      </c>
      <c r="D32" s="6">
        <v>29</v>
      </c>
      <c r="E32" s="6">
        <v>29</v>
      </c>
      <c r="F32" s="6">
        <v>34</v>
      </c>
      <c r="G32" s="6">
        <v>25</v>
      </c>
      <c r="H32" s="6">
        <v>25</v>
      </c>
      <c r="I32" s="6">
        <v>26</v>
      </c>
      <c r="J32" s="6">
        <v>29</v>
      </c>
      <c r="K32" s="12">
        <f t="shared" ref="K32" si="3">AVERAGE(F32:J32)</f>
        <v>27.8</v>
      </c>
    </row>
    <row r="33" spans="1:14" x14ac:dyDescent="0.2">
      <c r="A33" t="s">
        <v>63</v>
      </c>
      <c r="B33" s="21" t="s">
        <v>11</v>
      </c>
      <c r="C33" s="6"/>
      <c r="D33" s="6"/>
      <c r="E33" s="6"/>
      <c r="F33" s="6"/>
      <c r="G33" s="6"/>
      <c r="H33" s="6"/>
      <c r="I33" s="6"/>
      <c r="J33" s="6"/>
      <c r="K33" s="12"/>
    </row>
    <row r="34" spans="1:14" ht="12.75" customHeight="1" x14ac:dyDescent="0.25">
      <c r="A34" t="s">
        <v>63</v>
      </c>
      <c r="B34" s="93" t="s">
        <v>96</v>
      </c>
    </row>
    <row r="35" spans="1:14" x14ac:dyDescent="0.2">
      <c r="A35" t="s">
        <v>63</v>
      </c>
    </row>
    <row r="36" spans="1:14" x14ac:dyDescent="0.2">
      <c r="A36" t="s">
        <v>63</v>
      </c>
      <c r="B36" s="2" t="s">
        <v>19</v>
      </c>
    </row>
    <row r="37" spans="1:14" x14ac:dyDescent="0.2">
      <c r="A37" t="s">
        <v>63</v>
      </c>
    </row>
    <row r="38" spans="1:14" x14ac:dyDescent="0.2">
      <c r="A38" t="s">
        <v>63</v>
      </c>
      <c r="C38" s="5" t="s">
        <v>67</v>
      </c>
      <c r="D38" s="5" t="s">
        <v>68</v>
      </c>
      <c r="E38" s="5" t="s">
        <v>82</v>
      </c>
      <c r="F38" s="5" t="s">
        <v>85</v>
      </c>
      <c r="G38" s="5" t="s">
        <v>89</v>
      </c>
      <c r="H38" s="5" t="s">
        <v>92</v>
      </c>
      <c r="I38" s="5" t="s">
        <v>93</v>
      </c>
      <c r="J38" s="99" t="s">
        <v>140</v>
      </c>
      <c r="K38" s="4" t="s">
        <v>94</v>
      </c>
    </row>
    <row r="39" spans="1:14" x14ac:dyDescent="0.2">
      <c r="A39" t="s">
        <v>63</v>
      </c>
      <c r="B39" s="21" t="s">
        <v>1</v>
      </c>
      <c r="C39" s="12">
        <v>4.7142857142857144</v>
      </c>
      <c r="D39" s="12">
        <f t="shared" ref="D39:J39" si="4">D15/D32</f>
        <v>4.7586206896551726</v>
      </c>
      <c r="E39" s="12">
        <f t="shared" si="4"/>
        <v>4.7586206896551726</v>
      </c>
      <c r="F39" s="12">
        <f t="shared" si="4"/>
        <v>3.4705882352941178</v>
      </c>
      <c r="G39" s="12">
        <f t="shared" si="4"/>
        <v>5.52</v>
      </c>
      <c r="H39" s="12">
        <f t="shared" si="4"/>
        <v>5.72</v>
      </c>
      <c r="I39" s="12">
        <f t="shared" si="4"/>
        <v>5.3076923076923075</v>
      </c>
      <c r="J39" s="12">
        <f t="shared" si="4"/>
        <v>4.5517241379310347</v>
      </c>
      <c r="K39" s="12">
        <f t="shared" ref="K39" si="5">AVERAGE(F39:J39)</f>
        <v>4.9140009361834922</v>
      </c>
    </row>
    <row r="40" spans="1:14" x14ac:dyDescent="0.2">
      <c r="A40" t="s">
        <v>63</v>
      </c>
      <c r="B40" s="21" t="s">
        <v>11</v>
      </c>
      <c r="C40" s="12"/>
      <c r="D40" s="12"/>
      <c r="E40" s="6"/>
      <c r="F40" s="6"/>
      <c r="G40" s="6"/>
      <c r="H40" s="6"/>
      <c r="I40" s="6"/>
      <c r="J40" s="6"/>
      <c r="K40" s="12"/>
    </row>
    <row r="41" spans="1:14" x14ac:dyDescent="0.2">
      <c r="A41" t="s">
        <v>63</v>
      </c>
      <c r="B41" s="10"/>
      <c r="C41" s="10"/>
      <c r="D41" s="10"/>
      <c r="E41" s="10"/>
      <c r="F41" s="10"/>
      <c r="G41" s="10"/>
      <c r="H41" s="10"/>
      <c r="I41" s="10"/>
      <c r="J41" s="10"/>
      <c r="K41" s="10"/>
    </row>
    <row r="42" spans="1:14" x14ac:dyDescent="0.2">
      <c r="A42" t="s">
        <v>63</v>
      </c>
    </row>
    <row r="43" spans="1:14" x14ac:dyDescent="0.2">
      <c r="A43" t="s">
        <v>63</v>
      </c>
      <c r="B43" s="2" t="s">
        <v>7</v>
      </c>
      <c r="N43" s="114" t="s">
        <v>129</v>
      </c>
    </row>
    <row r="44" spans="1:14" x14ac:dyDescent="0.2">
      <c r="A44" t="s">
        <v>63</v>
      </c>
    </row>
    <row r="45" spans="1:14" x14ac:dyDescent="0.2">
      <c r="A45" t="s">
        <v>63</v>
      </c>
      <c r="B45" s="7"/>
      <c r="C45" s="5" t="s">
        <v>67</v>
      </c>
      <c r="D45" s="5" t="s">
        <v>68</v>
      </c>
      <c r="E45" s="5" t="s">
        <v>82</v>
      </c>
      <c r="F45" s="5" t="s">
        <v>85</v>
      </c>
      <c r="G45" s="5" t="s">
        <v>89</v>
      </c>
      <c r="H45" s="5" t="s">
        <v>92</v>
      </c>
      <c r="I45" s="5" t="s">
        <v>93</v>
      </c>
      <c r="J45" s="99" t="s">
        <v>140</v>
      </c>
      <c r="K45" s="4" t="s">
        <v>94</v>
      </c>
    </row>
    <row r="46" spans="1:14" x14ac:dyDescent="0.2">
      <c r="A46" t="s">
        <v>63</v>
      </c>
      <c r="B46" s="6" t="s">
        <v>20</v>
      </c>
      <c r="C46" s="73">
        <v>8186</v>
      </c>
      <c r="D46" s="73">
        <v>7724</v>
      </c>
      <c r="E46" s="73">
        <v>8263</v>
      </c>
      <c r="F46" s="73">
        <v>8042</v>
      </c>
      <c r="G46" s="73">
        <v>8198</v>
      </c>
      <c r="H46" s="73">
        <v>8636</v>
      </c>
      <c r="I46" s="73">
        <v>8788</v>
      </c>
      <c r="J46" s="102">
        <v>9157</v>
      </c>
      <c r="K46" s="124">
        <f t="shared" ref="K46:K48" si="6">AVERAGE(F46:J46)</f>
        <v>8564.2000000000007</v>
      </c>
    </row>
    <row r="47" spans="1:14" x14ac:dyDescent="0.2">
      <c r="A47" t="s">
        <v>63</v>
      </c>
      <c r="B47" s="6" t="s">
        <v>11</v>
      </c>
      <c r="C47" s="73">
        <v>384</v>
      </c>
      <c r="D47" s="73">
        <v>354</v>
      </c>
      <c r="E47" s="73">
        <v>261</v>
      </c>
      <c r="F47" s="73">
        <v>432</v>
      </c>
      <c r="G47" s="73">
        <v>408</v>
      </c>
      <c r="H47" s="73">
        <v>492</v>
      </c>
      <c r="I47" s="73">
        <v>462</v>
      </c>
      <c r="J47" s="102">
        <v>364</v>
      </c>
      <c r="K47" s="124">
        <f t="shared" si="6"/>
        <v>431.6</v>
      </c>
    </row>
    <row r="48" spans="1:14" x14ac:dyDescent="0.2">
      <c r="A48" t="s">
        <v>63</v>
      </c>
      <c r="B48" s="6" t="s">
        <v>5</v>
      </c>
      <c r="C48" s="73">
        <v>8570</v>
      </c>
      <c r="D48" s="73">
        <f>SUM(D46:D47)</f>
        <v>8078</v>
      </c>
      <c r="E48" s="73">
        <f>SUM(E46:E47)</f>
        <v>8524</v>
      </c>
      <c r="F48" s="73">
        <v>8474</v>
      </c>
      <c r="G48" s="73">
        <v>8606</v>
      </c>
      <c r="H48" s="73">
        <v>9128</v>
      </c>
      <c r="I48" s="73">
        <v>9250</v>
      </c>
      <c r="J48" s="102">
        <v>9521</v>
      </c>
      <c r="K48" s="124">
        <f t="shared" si="6"/>
        <v>8995.7999999999993</v>
      </c>
    </row>
    <row r="49" spans="1:24" x14ac:dyDescent="0.2">
      <c r="A49" t="s">
        <v>63</v>
      </c>
    </row>
    <row r="50" spans="1:24" x14ac:dyDescent="0.2">
      <c r="A50" t="s">
        <v>63</v>
      </c>
    </row>
    <row r="51" spans="1:24" x14ac:dyDescent="0.2">
      <c r="A51" t="s">
        <v>63</v>
      </c>
      <c r="B51" s="2" t="s">
        <v>8</v>
      </c>
    </row>
    <row r="52" spans="1:24" x14ac:dyDescent="0.2">
      <c r="A52" t="s">
        <v>63</v>
      </c>
    </row>
    <row r="53" spans="1:24" x14ac:dyDescent="0.2">
      <c r="A53" t="s">
        <v>63</v>
      </c>
      <c r="B53" s="7"/>
      <c r="C53" s="5" t="s">
        <v>67</v>
      </c>
      <c r="D53" s="5" t="s">
        <v>68</v>
      </c>
      <c r="E53" s="5" t="s">
        <v>82</v>
      </c>
      <c r="F53" s="5" t="s">
        <v>85</v>
      </c>
      <c r="G53" s="5" t="s">
        <v>89</v>
      </c>
      <c r="H53" s="5" t="s">
        <v>92</v>
      </c>
      <c r="I53" s="5" t="s">
        <v>93</v>
      </c>
      <c r="J53" s="99" t="s">
        <v>140</v>
      </c>
      <c r="K53" s="4" t="s">
        <v>94</v>
      </c>
    </row>
    <row r="54" spans="1:24" x14ac:dyDescent="0.2">
      <c r="A54" t="s">
        <v>63</v>
      </c>
      <c r="B54" s="6" t="s">
        <v>9</v>
      </c>
      <c r="C54" s="6">
        <v>43</v>
      </c>
      <c r="D54" s="6">
        <v>39</v>
      </c>
      <c r="E54" s="6">
        <v>43</v>
      </c>
      <c r="F54" s="6">
        <v>40</v>
      </c>
      <c r="G54" s="6">
        <v>38</v>
      </c>
      <c r="H54" s="6">
        <v>41</v>
      </c>
      <c r="I54" s="6">
        <v>45</v>
      </c>
      <c r="J54" s="6">
        <v>41</v>
      </c>
      <c r="K54" s="12">
        <f t="shared" ref="K54:K56" si="7">AVERAGE(F54:J54)</f>
        <v>41</v>
      </c>
    </row>
    <row r="55" spans="1:24" x14ac:dyDescent="0.2">
      <c r="A55" t="s">
        <v>63</v>
      </c>
      <c r="B55" s="6" t="s">
        <v>10</v>
      </c>
      <c r="C55" s="6">
        <v>33</v>
      </c>
      <c r="D55" s="6">
        <v>34</v>
      </c>
      <c r="E55" s="6">
        <v>30</v>
      </c>
      <c r="F55" s="6">
        <v>26</v>
      </c>
      <c r="G55" s="6">
        <v>29</v>
      </c>
      <c r="H55" s="6">
        <v>30</v>
      </c>
      <c r="I55" s="6">
        <v>29</v>
      </c>
      <c r="J55" s="6">
        <v>31</v>
      </c>
      <c r="K55" s="12">
        <f t="shared" si="7"/>
        <v>29</v>
      </c>
    </row>
    <row r="56" spans="1:24" x14ac:dyDescent="0.2">
      <c r="A56" t="s">
        <v>63</v>
      </c>
      <c r="B56" s="6" t="s">
        <v>11</v>
      </c>
      <c r="C56" s="27">
        <v>31</v>
      </c>
      <c r="D56" s="27">
        <v>23</v>
      </c>
      <c r="E56" s="27">
        <v>27</v>
      </c>
      <c r="F56" s="27">
        <v>22</v>
      </c>
      <c r="G56" s="27">
        <v>22</v>
      </c>
      <c r="H56" s="27">
        <v>26</v>
      </c>
      <c r="I56" s="27">
        <v>21</v>
      </c>
      <c r="J56" s="27">
        <v>22</v>
      </c>
      <c r="K56" s="12">
        <f t="shared" si="7"/>
        <v>22.6</v>
      </c>
    </row>
    <row r="57" spans="1:24" x14ac:dyDescent="0.2">
      <c r="A57" t="s">
        <v>63</v>
      </c>
      <c r="B57" s="16" t="s">
        <v>22</v>
      </c>
    </row>
    <row r="58" spans="1:24" x14ac:dyDescent="0.2">
      <c r="A58" t="s">
        <v>63</v>
      </c>
    </row>
    <row r="59" spans="1:24" x14ac:dyDescent="0.2">
      <c r="A59" t="s">
        <v>63</v>
      </c>
    </row>
    <row r="60" spans="1:24" x14ac:dyDescent="0.2">
      <c r="A60" t="s">
        <v>63</v>
      </c>
      <c r="B60" s="2" t="s">
        <v>24</v>
      </c>
      <c r="D60" s="78" t="s">
        <v>90</v>
      </c>
      <c r="N60" s="128" t="s">
        <v>101</v>
      </c>
      <c r="O60" s="128"/>
      <c r="P60" s="128"/>
      <c r="Q60" s="128"/>
      <c r="R60" s="128"/>
      <c r="S60" s="128"/>
      <c r="T60" s="128"/>
      <c r="U60" s="128"/>
      <c r="V60" s="128"/>
      <c r="W60" s="128"/>
      <c r="X60" s="128"/>
    </row>
    <row r="61" spans="1:24" x14ac:dyDescent="0.2">
      <c r="A61" t="s">
        <v>63</v>
      </c>
      <c r="B61" s="104" t="s">
        <v>100</v>
      </c>
      <c r="N61" s="128"/>
      <c r="O61" s="128"/>
      <c r="P61" s="128"/>
      <c r="Q61" s="128"/>
      <c r="R61" s="128"/>
      <c r="S61" s="128"/>
      <c r="T61" s="128"/>
      <c r="U61" s="128"/>
      <c r="V61" s="128"/>
      <c r="W61" s="128"/>
      <c r="X61" s="128"/>
    </row>
    <row r="62" spans="1:24" x14ac:dyDescent="0.2">
      <c r="A62" t="s">
        <v>63</v>
      </c>
      <c r="B62" s="7"/>
      <c r="C62" s="5" t="s">
        <v>67</v>
      </c>
      <c r="D62" s="5" t="s">
        <v>68</v>
      </c>
      <c r="E62" s="5" t="s">
        <v>82</v>
      </c>
      <c r="F62" s="5" t="s">
        <v>85</v>
      </c>
      <c r="G62" s="5" t="s">
        <v>89</v>
      </c>
      <c r="H62" s="5" t="s">
        <v>92</v>
      </c>
      <c r="I62" s="5" t="s">
        <v>93</v>
      </c>
      <c r="J62" s="99" t="s">
        <v>140</v>
      </c>
      <c r="K62" s="4" t="s">
        <v>94</v>
      </c>
    </row>
    <row r="63" spans="1:24" x14ac:dyDescent="0.2">
      <c r="A63" t="s">
        <v>63</v>
      </c>
      <c r="B63" s="6" t="s">
        <v>3</v>
      </c>
      <c r="C63" s="17">
        <v>11</v>
      </c>
      <c r="D63" s="17">
        <v>10</v>
      </c>
      <c r="E63" s="17">
        <v>11</v>
      </c>
      <c r="F63" s="17">
        <v>12</v>
      </c>
      <c r="G63" s="17">
        <v>12</v>
      </c>
      <c r="H63" s="17">
        <v>12</v>
      </c>
      <c r="I63" s="17">
        <v>12</v>
      </c>
      <c r="J63" s="17">
        <v>13</v>
      </c>
      <c r="K63" s="12">
        <f t="shared" ref="K63:K66" si="8">AVERAGE(F63:J63)</f>
        <v>12.2</v>
      </c>
      <c r="L63" s="44"/>
      <c r="M63" s="45"/>
      <c r="N63" s="132" t="s">
        <v>139</v>
      </c>
      <c r="O63" s="132"/>
      <c r="P63" s="132"/>
      <c r="Q63" s="132"/>
      <c r="R63" s="132"/>
      <c r="S63" s="132"/>
      <c r="T63" s="132"/>
      <c r="U63" s="132"/>
      <c r="V63" s="132"/>
      <c r="W63" s="132"/>
      <c r="X63" s="132"/>
    </row>
    <row r="64" spans="1:24" x14ac:dyDescent="0.2">
      <c r="A64" t="s">
        <v>63</v>
      </c>
      <c r="B64" s="6" t="s">
        <v>4</v>
      </c>
      <c r="C64" s="17">
        <v>3</v>
      </c>
      <c r="D64" s="17">
        <v>5</v>
      </c>
      <c r="E64" s="17">
        <v>3</v>
      </c>
      <c r="F64" s="17">
        <v>2</v>
      </c>
      <c r="G64" s="17">
        <v>2</v>
      </c>
      <c r="H64" s="17">
        <v>2</v>
      </c>
      <c r="I64" s="17">
        <v>4</v>
      </c>
      <c r="J64" s="17">
        <v>3</v>
      </c>
      <c r="K64" s="12">
        <f t="shared" si="8"/>
        <v>2.6</v>
      </c>
      <c r="L64" s="44"/>
      <c r="M64" s="45"/>
      <c r="N64" s="132"/>
      <c r="O64" s="132"/>
      <c r="P64" s="132"/>
      <c r="Q64" s="132"/>
      <c r="R64" s="132"/>
      <c r="S64" s="132"/>
      <c r="T64" s="132"/>
      <c r="U64" s="132"/>
      <c r="V64" s="132"/>
      <c r="W64" s="132"/>
      <c r="X64" s="132"/>
    </row>
    <row r="65" spans="1:24" x14ac:dyDescent="0.2">
      <c r="A65" t="s">
        <v>63</v>
      </c>
      <c r="B65" s="6" t="s">
        <v>5</v>
      </c>
      <c r="C65" s="6">
        <v>14</v>
      </c>
      <c r="D65" s="6">
        <f>SUM(D63:D64)</f>
        <v>15</v>
      </c>
      <c r="E65" s="6">
        <f>SUM(E63:E64)</f>
        <v>14</v>
      </c>
      <c r="F65" s="6">
        <f>SUM(F63:F64)</f>
        <v>14</v>
      </c>
      <c r="G65" s="6">
        <f>SUM(G63:G64)</f>
        <v>14</v>
      </c>
      <c r="H65" s="6">
        <v>14</v>
      </c>
      <c r="I65" s="6">
        <v>16</v>
      </c>
      <c r="J65" s="6">
        <v>16</v>
      </c>
      <c r="K65" s="12">
        <f t="shared" si="8"/>
        <v>14.8</v>
      </c>
      <c r="N65" s="132"/>
      <c r="O65" s="132"/>
      <c r="P65" s="132"/>
      <c r="Q65" s="132"/>
      <c r="R65" s="132"/>
      <c r="S65" s="132"/>
      <c r="T65" s="132"/>
      <c r="U65" s="132"/>
      <c r="V65" s="132"/>
      <c r="W65" s="132"/>
      <c r="X65" s="132"/>
    </row>
    <row r="66" spans="1:24" x14ac:dyDescent="0.2">
      <c r="A66" t="s">
        <v>63</v>
      </c>
      <c r="B66" s="11" t="s">
        <v>23</v>
      </c>
      <c r="C66" s="12">
        <v>12</v>
      </c>
      <c r="D66" s="12">
        <f t="shared" ref="D66:I66" si="9">D63+D64/3</f>
        <v>11.666666666666666</v>
      </c>
      <c r="E66" s="12">
        <f t="shared" si="9"/>
        <v>12</v>
      </c>
      <c r="F66" s="12">
        <f t="shared" si="9"/>
        <v>12.666666666666666</v>
      </c>
      <c r="G66" s="12">
        <f t="shared" si="9"/>
        <v>12.666666666666666</v>
      </c>
      <c r="H66" s="12">
        <f t="shared" si="9"/>
        <v>12.666666666666666</v>
      </c>
      <c r="I66" s="12">
        <f t="shared" si="9"/>
        <v>13.333333333333334</v>
      </c>
      <c r="J66" s="12">
        <f t="shared" ref="J66" si="10">J63+J64/3</f>
        <v>14</v>
      </c>
      <c r="K66" s="12">
        <f t="shared" si="8"/>
        <v>13.066666666666668</v>
      </c>
      <c r="N66" s="132"/>
      <c r="O66" s="132"/>
      <c r="P66" s="132"/>
      <c r="Q66" s="132"/>
      <c r="R66" s="132"/>
      <c r="S66" s="132"/>
      <c r="T66" s="132"/>
      <c r="U66" s="132"/>
      <c r="V66" s="132"/>
      <c r="W66" s="132"/>
      <c r="X66" s="132"/>
    </row>
    <row r="67" spans="1:24" x14ac:dyDescent="0.2">
      <c r="A67" t="s">
        <v>63</v>
      </c>
      <c r="B67" s="8" t="s">
        <v>26</v>
      </c>
    </row>
    <row r="68" spans="1:24" x14ac:dyDescent="0.2">
      <c r="A68" t="s">
        <v>63</v>
      </c>
    </row>
    <row r="69" spans="1:24" x14ac:dyDescent="0.2">
      <c r="A69" t="s">
        <v>63</v>
      </c>
    </row>
    <row r="70" spans="1:24" x14ac:dyDescent="0.2">
      <c r="A70" t="s">
        <v>63</v>
      </c>
      <c r="B70" s="2" t="s">
        <v>27</v>
      </c>
    </row>
    <row r="71" spans="1:24" x14ac:dyDescent="0.2">
      <c r="A71" t="s">
        <v>63</v>
      </c>
      <c r="B71" s="2"/>
    </row>
    <row r="72" spans="1:24" x14ac:dyDescent="0.2">
      <c r="A72" t="s">
        <v>63</v>
      </c>
      <c r="C72" s="5" t="s">
        <v>67</v>
      </c>
      <c r="D72" s="5" t="s">
        <v>68</v>
      </c>
      <c r="E72" s="5" t="s">
        <v>82</v>
      </c>
      <c r="F72" s="5" t="s">
        <v>85</v>
      </c>
      <c r="G72" s="5" t="s">
        <v>89</v>
      </c>
      <c r="H72" s="5" t="s">
        <v>92</v>
      </c>
      <c r="I72" s="5" t="s">
        <v>93</v>
      </c>
      <c r="J72" s="99" t="s">
        <v>140</v>
      </c>
      <c r="K72" s="4" t="s">
        <v>94</v>
      </c>
    </row>
    <row r="73" spans="1:24" x14ac:dyDescent="0.2">
      <c r="A73" t="s">
        <v>63</v>
      </c>
      <c r="B73" s="6" t="s">
        <v>6</v>
      </c>
      <c r="C73" s="12">
        <v>8.1666666666666661</v>
      </c>
      <c r="D73" s="12">
        <f>(D16+D25)/D66</f>
        <v>8.4</v>
      </c>
      <c r="E73" s="12">
        <f>(E16+E25)/E66</f>
        <v>7.666666666666667</v>
      </c>
      <c r="F73" s="12">
        <f>(F16+F25)/F66</f>
        <v>6.4736842105263159</v>
      </c>
      <c r="G73" s="12">
        <f t="shared" ref="G73:J73" si="11">(G16+G25)/G66</f>
        <v>9.2631578947368425</v>
      </c>
      <c r="H73" s="12">
        <f t="shared" si="11"/>
        <v>9.973684210526315</v>
      </c>
      <c r="I73" s="12">
        <f t="shared" si="11"/>
        <v>8.6499999999999986</v>
      </c>
      <c r="J73" s="12">
        <f t="shared" si="11"/>
        <v>8.3333333333333339</v>
      </c>
      <c r="K73" s="12">
        <f t="shared" ref="K73" si="12">AVERAGE(F73:J73)</f>
        <v>8.538771929824561</v>
      </c>
    </row>
    <row r="74" spans="1:24" x14ac:dyDescent="0.2">
      <c r="A74" t="s">
        <v>63</v>
      </c>
      <c r="C74" s="10"/>
      <c r="D74" s="10"/>
      <c r="E74" s="10"/>
      <c r="F74" s="10"/>
      <c r="G74" s="10"/>
      <c r="H74" s="10"/>
      <c r="I74" s="10"/>
      <c r="J74" s="10"/>
      <c r="K74" s="10"/>
    </row>
    <row r="75" spans="1:24" x14ac:dyDescent="0.2">
      <c r="A75" t="s">
        <v>63</v>
      </c>
    </row>
    <row r="76" spans="1:24" x14ac:dyDescent="0.2">
      <c r="A76" t="s">
        <v>63</v>
      </c>
      <c r="B76" s="2" t="s">
        <v>14</v>
      </c>
    </row>
    <row r="77" spans="1:24" x14ac:dyDescent="0.2">
      <c r="A77" t="s">
        <v>63</v>
      </c>
      <c r="B77" s="2"/>
    </row>
    <row r="78" spans="1:24" x14ac:dyDescent="0.2">
      <c r="A78" t="s">
        <v>63</v>
      </c>
      <c r="C78" s="5" t="s">
        <v>67</v>
      </c>
      <c r="D78" s="5" t="s">
        <v>68</v>
      </c>
      <c r="E78" s="5" t="s">
        <v>82</v>
      </c>
      <c r="F78" s="5" t="s">
        <v>85</v>
      </c>
      <c r="G78" s="5" t="s">
        <v>85</v>
      </c>
      <c r="H78" s="5" t="s">
        <v>92</v>
      </c>
      <c r="I78" s="5" t="s">
        <v>93</v>
      </c>
      <c r="J78" s="99" t="s">
        <v>140</v>
      </c>
      <c r="K78" s="4" t="s">
        <v>94</v>
      </c>
    </row>
    <row r="79" spans="1:24" x14ac:dyDescent="0.2">
      <c r="A79" t="s">
        <v>63</v>
      </c>
      <c r="B79" s="6" t="s">
        <v>12</v>
      </c>
      <c r="C79" s="12">
        <v>714.16666666666663</v>
      </c>
      <c r="D79" s="12">
        <f t="shared" ref="D79:I79" si="13">D48/D66</f>
        <v>692.40000000000009</v>
      </c>
      <c r="E79" s="12">
        <f t="shared" si="13"/>
        <v>710.33333333333337</v>
      </c>
      <c r="F79" s="12">
        <f t="shared" si="13"/>
        <v>669</v>
      </c>
      <c r="G79" s="12">
        <f t="shared" si="13"/>
        <v>679.42105263157896</v>
      </c>
      <c r="H79" s="12">
        <f t="shared" si="13"/>
        <v>720.63157894736844</v>
      </c>
      <c r="I79" s="12">
        <f t="shared" si="13"/>
        <v>693.75</v>
      </c>
      <c r="J79" s="12">
        <f t="shared" ref="J79" si="14">J48/J66</f>
        <v>680.07142857142856</v>
      </c>
      <c r="K79" s="12">
        <f t="shared" ref="K79" si="15">AVERAGE(F79:J79)</f>
        <v>688.57481203007524</v>
      </c>
    </row>
    <row r="80" spans="1:24" x14ac:dyDescent="0.2">
      <c r="A80" t="s">
        <v>63</v>
      </c>
      <c r="C80" s="10"/>
      <c r="D80" s="10"/>
      <c r="E80" s="10"/>
      <c r="F80" s="10"/>
      <c r="G80" s="10"/>
      <c r="H80" s="5"/>
      <c r="I80" s="5"/>
      <c r="J80" s="99"/>
      <c r="K80" s="10"/>
    </row>
    <row r="81" spans="1:10" x14ac:dyDescent="0.2">
      <c r="A81" t="s">
        <v>63</v>
      </c>
      <c r="H81" s="5"/>
      <c r="I81" s="5"/>
      <c r="J81" s="99"/>
    </row>
  </sheetData>
  <mergeCells count="6">
    <mergeCell ref="N9:X10"/>
    <mergeCell ref="N12:X15"/>
    <mergeCell ref="N60:X61"/>
    <mergeCell ref="N29:X31"/>
    <mergeCell ref="N63:X66"/>
    <mergeCell ref="N17:X20"/>
  </mergeCells>
  <phoneticPr fontId="11" type="noConversion"/>
  <pageMargins left="0.8" right="0.25" top="0.5" bottom="0.5"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N48" sqref="N48:W50"/>
    </sheetView>
  </sheetViews>
  <sheetFormatPr defaultRowHeight="12.75" x14ac:dyDescent="0.2"/>
  <cols>
    <col min="1" max="1" width="12.28515625" bestFit="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t="s">
        <v>64</v>
      </c>
      <c r="B1" s="15" t="s">
        <v>0</v>
      </c>
      <c r="C1" s="15"/>
      <c r="D1" s="15"/>
      <c r="E1" s="15"/>
      <c r="F1" s="20"/>
      <c r="G1" s="20"/>
      <c r="H1" s="20"/>
      <c r="I1" s="20"/>
      <c r="J1" s="20"/>
      <c r="K1" s="20"/>
    </row>
    <row r="2" spans="1:24" x14ac:dyDescent="0.2">
      <c r="A2" t="s">
        <v>64</v>
      </c>
      <c r="B2" s="15" t="s">
        <v>91</v>
      </c>
      <c r="C2" s="15"/>
      <c r="D2" s="15"/>
      <c r="E2" s="15"/>
      <c r="F2" s="48"/>
      <c r="G2" s="48"/>
      <c r="H2" s="48"/>
      <c r="I2" s="48"/>
      <c r="J2" s="48"/>
      <c r="K2" s="20"/>
    </row>
    <row r="3" spans="1:24" x14ac:dyDescent="0.2">
      <c r="A3" t="s">
        <v>64</v>
      </c>
    </row>
    <row r="4" spans="1:24" x14ac:dyDescent="0.2">
      <c r="A4" t="s">
        <v>64</v>
      </c>
      <c r="B4" s="113" t="s">
        <v>109</v>
      </c>
      <c r="C4" s="15"/>
      <c r="D4" s="15"/>
      <c r="E4" s="15"/>
      <c r="F4" s="15"/>
      <c r="G4" s="15"/>
      <c r="H4" s="15"/>
      <c r="I4" s="15"/>
      <c r="J4" s="113"/>
      <c r="K4" s="15"/>
    </row>
    <row r="5" spans="1:24" x14ac:dyDescent="0.2">
      <c r="A5" t="s">
        <v>64</v>
      </c>
      <c r="B5" s="1"/>
      <c r="C5" s="1"/>
      <c r="D5" s="1"/>
      <c r="E5" s="1"/>
      <c r="F5" s="1"/>
      <c r="H5" s="80"/>
      <c r="I5" s="88"/>
      <c r="J5" s="88"/>
      <c r="K5" s="87"/>
    </row>
    <row r="6" spans="1:24" ht="18" x14ac:dyDescent="0.25">
      <c r="A6" t="s">
        <v>64</v>
      </c>
      <c r="B6" s="9" t="s">
        <v>43</v>
      </c>
      <c r="C6" s="1"/>
      <c r="D6" s="75"/>
      <c r="F6" s="1"/>
      <c r="G6" s="1"/>
      <c r="H6" s="80"/>
      <c r="I6" s="88"/>
      <c r="J6" s="88"/>
      <c r="K6" s="39"/>
    </row>
    <row r="7" spans="1:24" x14ac:dyDescent="0.2">
      <c r="A7" t="s">
        <v>64</v>
      </c>
      <c r="B7" s="1"/>
      <c r="C7" s="1"/>
      <c r="D7" s="1"/>
      <c r="E7" s="1"/>
      <c r="F7" s="1"/>
      <c r="G7" s="1"/>
      <c r="H7" s="80"/>
      <c r="I7" s="88"/>
      <c r="J7" s="88"/>
    </row>
    <row r="8" spans="1:24" x14ac:dyDescent="0.2">
      <c r="A8" t="s">
        <v>64</v>
      </c>
    </row>
    <row r="9" spans="1:24" x14ac:dyDescent="0.2">
      <c r="A9" t="s">
        <v>64</v>
      </c>
      <c r="B9" s="2" t="s">
        <v>17</v>
      </c>
      <c r="N9" s="131" t="s">
        <v>102</v>
      </c>
      <c r="O9" s="131"/>
      <c r="P9" s="131"/>
      <c r="Q9" s="131"/>
      <c r="R9" s="131"/>
      <c r="S9" s="131"/>
      <c r="T9" s="131"/>
      <c r="U9" s="131"/>
      <c r="V9" s="131"/>
      <c r="W9" s="131"/>
      <c r="X9" s="131"/>
    </row>
    <row r="10" spans="1:24" x14ac:dyDescent="0.2">
      <c r="A10" t="s">
        <v>64</v>
      </c>
      <c r="N10" s="131"/>
      <c r="O10" s="131"/>
      <c r="P10" s="131"/>
      <c r="Q10" s="131"/>
      <c r="R10" s="131"/>
      <c r="S10" s="131"/>
      <c r="T10" s="131"/>
      <c r="U10" s="131"/>
      <c r="V10" s="131"/>
      <c r="W10" s="131"/>
      <c r="X10" s="131"/>
    </row>
    <row r="11" spans="1:24" x14ac:dyDescent="0.2">
      <c r="A11" t="s">
        <v>64</v>
      </c>
      <c r="B11" s="3" t="s">
        <v>20</v>
      </c>
      <c r="C11" s="5" t="s">
        <v>67</v>
      </c>
      <c r="D11" s="5" t="s">
        <v>68</v>
      </c>
      <c r="E11" s="5" t="s">
        <v>82</v>
      </c>
      <c r="F11" s="5" t="s">
        <v>85</v>
      </c>
      <c r="G11" s="5" t="s">
        <v>89</v>
      </c>
      <c r="H11" s="5" t="s">
        <v>92</v>
      </c>
      <c r="I11" s="5" t="s">
        <v>93</v>
      </c>
      <c r="J11" s="99" t="s">
        <v>140</v>
      </c>
      <c r="K11" s="4" t="s">
        <v>94</v>
      </c>
    </row>
    <row r="12" spans="1:24" x14ac:dyDescent="0.2">
      <c r="A12" t="s">
        <v>64</v>
      </c>
      <c r="B12" s="6" t="s">
        <v>2</v>
      </c>
      <c r="C12" s="6"/>
      <c r="D12" s="6"/>
      <c r="E12" s="6"/>
      <c r="F12" s="6"/>
      <c r="G12" s="6"/>
      <c r="H12" s="6"/>
      <c r="I12" s="6"/>
      <c r="J12" s="6"/>
      <c r="K12" s="6"/>
      <c r="M12" s="19"/>
      <c r="N12" s="132" t="s">
        <v>114</v>
      </c>
      <c r="O12" s="132"/>
      <c r="P12" s="132"/>
      <c r="Q12" s="132"/>
      <c r="R12" s="132"/>
      <c r="S12" s="132"/>
      <c r="T12" s="132"/>
      <c r="U12" s="132"/>
      <c r="V12" s="132"/>
      <c r="W12" s="132"/>
      <c r="X12" s="132"/>
    </row>
    <row r="13" spans="1:24" ht="15" x14ac:dyDescent="0.25">
      <c r="A13" t="s">
        <v>64</v>
      </c>
      <c r="B13" s="6" t="s">
        <v>3</v>
      </c>
      <c r="C13" s="6">
        <v>388</v>
      </c>
      <c r="D13" s="6">
        <v>381</v>
      </c>
      <c r="E13" s="6">
        <v>413</v>
      </c>
      <c r="F13" s="6">
        <v>373</v>
      </c>
      <c r="G13" s="6">
        <v>618</v>
      </c>
      <c r="H13" s="6">
        <v>639</v>
      </c>
      <c r="I13" s="6">
        <v>668</v>
      </c>
      <c r="J13" s="6">
        <v>711</v>
      </c>
      <c r="K13" s="12">
        <f>AVERAGE(F13:J13)</f>
        <v>601.79999999999995</v>
      </c>
      <c r="M13" s="67"/>
      <c r="N13" s="132"/>
      <c r="O13" s="132"/>
      <c r="P13" s="132"/>
      <c r="Q13" s="132"/>
      <c r="R13" s="132"/>
      <c r="S13" s="132"/>
      <c r="T13" s="132"/>
      <c r="U13" s="132"/>
      <c r="V13" s="132"/>
      <c r="W13" s="132"/>
      <c r="X13" s="132"/>
    </row>
    <row r="14" spans="1:24" x14ac:dyDescent="0.2">
      <c r="A14" t="s">
        <v>64</v>
      </c>
      <c r="B14" s="6" t="s">
        <v>4</v>
      </c>
      <c r="C14" s="6">
        <v>347</v>
      </c>
      <c r="D14" s="6">
        <v>339</v>
      </c>
      <c r="E14" s="6">
        <v>375</v>
      </c>
      <c r="F14" s="6">
        <v>357</v>
      </c>
      <c r="G14" s="6">
        <v>190</v>
      </c>
      <c r="H14" s="6">
        <v>217</v>
      </c>
      <c r="I14" s="6">
        <v>273</v>
      </c>
      <c r="J14" s="6">
        <v>241</v>
      </c>
      <c r="K14" s="12">
        <f t="shared" ref="K14:K16" si="0">AVERAGE(F14:J14)</f>
        <v>255.6</v>
      </c>
      <c r="N14" s="132"/>
      <c r="O14" s="132"/>
      <c r="P14" s="132"/>
      <c r="Q14" s="132"/>
      <c r="R14" s="132"/>
      <c r="S14" s="132"/>
      <c r="T14" s="132"/>
      <c r="U14" s="132"/>
      <c r="V14" s="132"/>
      <c r="W14" s="132"/>
      <c r="X14" s="132"/>
    </row>
    <row r="15" spans="1:24" x14ac:dyDescent="0.2">
      <c r="A15" t="s">
        <v>64</v>
      </c>
      <c r="B15" s="6" t="s">
        <v>5</v>
      </c>
      <c r="C15" s="6">
        <v>735</v>
      </c>
      <c r="D15" s="6">
        <f>SUM(D13:D14)</f>
        <v>720</v>
      </c>
      <c r="E15" s="6">
        <f>SUM(E13:E14)</f>
        <v>788</v>
      </c>
      <c r="F15" s="6">
        <f>SUM(F13:F14)</f>
        <v>730</v>
      </c>
      <c r="G15" s="6">
        <v>808</v>
      </c>
      <c r="H15" s="6">
        <v>856</v>
      </c>
      <c r="I15" s="6">
        <v>941</v>
      </c>
      <c r="J15" s="6">
        <v>952</v>
      </c>
      <c r="K15" s="12">
        <f t="shared" si="0"/>
        <v>857.4</v>
      </c>
      <c r="N15" s="132"/>
      <c r="O15" s="132"/>
      <c r="P15" s="132"/>
      <c r="Q15" s="132"/>
      <c r="R15" s="132"/>
      <c r="S15" s="132"/>
      <c r="T15" s="132"/>
      <c r="U15" s="132"/>
      <c r="V15" s="132"/>
      <c r="W15" s="132"/>
      <c r="X15" s="132"/>
    </row>
    <row r="16" spans="1:24" x14ac:dyDescent="0.2">
      <c r="A16" t="s">
        <v>64</v>
      </c>
      <c r="B16" s="11" t="s">
        <v>21</v>
      </c>
      <c r="C16" s="12">
        <v>503.66666666666669</v>
      </c>
      <c r="D16" s="12">
        <f t="shared" ref="D16:I16" si="1">D13+D14/3</f>
        <v>494</v>
      </c>
      <c r="E16" s="12">
        <f t="shared" si="1"/>
        <v>538</v>
      </c>
      <c r="F16" s="12">
        <f t="shared" si="1"/>
        <v>492</v>
      </c>
      <c r="G16" s="12">
        <f t="shared" si="1"/>
        <v>681.33333333333337</v>
      </c>
      <c r="H16" s="12">
        <f t="shared" si="1"/>
        <v>711.33333333333337</v>
      </c>
      <c r="I16" s="12">
        <f t="shared" si="1"/>
        <v>759</v>
      </c>
      <c r="J16" s="12">
        <f t="shared" ref="J16" si="2">J13+J14/3</f>
        <v>791.33333333333337</v>
      </c>
      <c r="K16" s="12">
        <f t="shared" si="0"/>
        <v>687.00000000000011</v>
      </c>
    </row>
    <row r="17" spans="1:24" x14ac:dyDescent="0.2">
      <c r="A17" t="s">
        <v>64</v>
      </c>
      <c r="B17" s="8" t="s">
        <v>25</v>
      </c>
      <c r="N17" s="132" t="s">
        <v>138</v>
      </c>
      <c r="O17" s="132"/>
      <c r="P17" s="132"/>
      <c r="Q17" s="132"/>
      <c r="R17" s="132"/>
      <c r="S17" s="132"/>
      <c r="T17" s="132"/>
      <c r="U17" s="132"/>
      <c r="V17" s="132"/>
      <c r="W17" s="132"/>
      <c r="X17" s="132"/>
    </row>
    <row r="18" spans="1:24" x14ac:dyDescent="0.2">
      <c r="A18" t="s">
        <v>64</v>
      </c>
      <c r="N18" s="132"/>
      <c r="O18" s="132"/>
      <c r="P18" s="132"/>
      <c r="Q18" s="132"/>
      <c r="R18" s="132"/>
      <c r="S18" s="132"/>
      <c r="T18" s="132"/>
      <c r="U18" s="132"/>
      <c r="V18" s="132"/>
      <c r="W18" s="132"/>
      <c r="X18" s="132"/>
    </row>
    <row r="19" spans="1:24" x14ac:dyDescent="0.2">
      <c r="A19" t="s">
        <v>64</v>
      </c>
      <c r="N19" s="132"/>
      <c r="O19" s="132"/>
      <c r="P19" s="132"/>
      <c r="Q19" s="132"/>
      <c r="R19" s="132"/>
      <c r="S19" s="132"/>
      <c r="T19" s="132"/>
      <c r="U19" s="132"/>
      <c r="V19" s="132"/>
      <c r="W19" s="132"/>
      <c r="X19" s="132"/>
    </row>
    <row r="20" spans="1:24" x14ac:dyDescent="0.2">
      <c r="A20" t="s">
        <v>64</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t="s">
        <v>64</v>
      </c>
      <c r="B21" s="6" t="s">
        <v>2</v>
      </c>
      <c r="C21" s="6"/>
      <c r="D21" s="6"/>
      <c r="E21" s="6"/>
      <c r="F21" s="6"/>
      <c r="G21" s="6"/>
      <c r="H21" s="6"/>
      <c r="I21" s="6"/>
      <c r="J21" s="6"/>
      <c r="K21" s="12"/>
    </row>
    <row r="22" spans="1:24" x14ac:dyDescent="0.2">
      <c r="A22" t="s">
        <v>64</v>
      </c>
      <c r="B22" s="6" t="s">
        <v>3</v>
      </c>
      <c r="C22" s="6">
        <v>38</v>
      </c>
      <c r="D22" s="6">
        <v>42</v>
      </c>
      <c r="E22" s="6">
        <v>33</v>
      </c>
      <c r="F22" s="6">
        <v>31</v>
      </c>
      <c r="G22" s="6">
        <v>65</v>
      </c>
      <c r="H22" s="6">
        <v>59</v>
      </c>
      <c r="I22" s="6">
        <v>66</v>
      </c>
      <c r="J22" s="6">
        <v>71</v>
      </c>
      <c r="K22" s="12">
        <f>AVERAGE(F22:J22)</f>
        <v>58.4</v>
      </c>
    </row>
    <row r="23" spans="1:24" x14ac:dyDescent="0.2">
      <c r="A23" t="s">
        <v>64</v>
      </c>
      <c r="B23" s="6" t="s">
        <v>4</v>
      </c>
      <c r="C23" s="6">
        <v>173</v>
      </c>
      <c r="D23" s="6">
        <v>134</v>
      </c>
      <c r="E23" s="6">
        <v>116</v>
      </c>
      <c r="F23" s="6">
        <v>124</v>
      </c>
      <c r="G23" s="6">
        <v>146</v>
      </c>
      <c r="H23" s="6">
        <v>208</v>
      </c>
      <c r="I23" s="6">
        <v>224</v>
      </c>
      <c r="J23" s="6">
        <v>187</v>
      </c>
      <c r="K23" s="12">
        <f t="shared" ref="K23:K25" si="3">AVERAGE(F23:J23)</f>
        <v>177.8</v>
      </c>
    </row>
    <row r="24" spans="1:24" x14ac:dyDescent="0.2">
      <c r="A24" t="s">
        <v>64</v>
      </c>
      <c r="B24" s="6" t="s">
        <v>5</v>
      </c>
      <c r="C24" s="6">
        <v>211</v>
      </c>
      <c r="D24" s="6">
        <f>SUM(D22:D23)</f>
        <v>176</v>
      </c>
      <c r="E24" s="6">
        <f>SUM(E22:E23)</f>
        <v>149</v>
      </c>
      <c r="F24" s="6">
        <f>SUM(F22:F23)</f>
        <v>155</v>
      </c>
      <c r="G24" s="6">
        <v>211</v>
      </c>
      <c r="H24" s="6">
        <v>267</v>
      </c>
      <c r="I24" s="6">
        <v>290</v>
      </c>
      <c r="J24" s="6">
        <v>258</v>
      </c>
      <c r="K24" s="12">
        <f t="shared" si="3"/>
        <v>236.2</v>
      </c>
    </row>
    <row r="25" spans="1:24" x14ac:dyDescent="0.2">
      <c r="A25" t="s">
        <v>64</v>
      </c>
      <c r="B25" s="11" t="s">
        <v>21</v>
      </c>
      <c r="C25" s="12">
        <v>95.666666666666657</v>
      </c>
      <c r="D25" s="12">
        <f t="shared" ref="D25:I25" si="4">D22+D23/3</f>
        <v>86.666666666666657</v>
      </c>
      <c r="E25" s="12">
        <f t="shared" si="4"/>
        <v>71.666666666666657</v>
      </c>
      <c r="F25" s="12">
        <f t="shared" si="4"/>
        <v>72.333333333333343</v>
      </c>
      <c r="G25" s="12">
        <f t="shared" si="4"/>
        <v>113.66666666666666</v>
      </c>
      <c r="H25" s="12">
        <f t="shared" si="4"/>
        <v>128.33333333333331</v>
      </c>
      <c r="I25" s="12">
        <f t="shared" si="4"/>
        <v>140.66666666666669</v>
      </c>
      <c r="J25" s="12">
        <f t="shared" ref="J25" si="5">J22+J23/3</f>
        <v>133.33333333333334</v>
      </c>
      <c r="K25" s="12">
        <f t="shared" si="3"/>
        <v>117.66666666666667</v>
      </c>
    </row>
    <row r="26" spans="1:24" x14ac:dyDescent="0.2">
      <c r="A26" t="s">
        <v>64</v>
      </c>
      <c r="B26" s="8" t="s">
        <v>25</v>
      </c>
      <c r="C26" s="10"/>
      <c r="D26" s="10"/>
      <c r="E26" s="10"/>
      <c r="F26" s="10"/>
      <c r="G26" s="10"/>
      <c r="H26" s="10"/>
      <c r="I26" s="10"/>
      <c r="J26" s="10"/>
      <c r="K26" s="10"/>
    </row>
    <row r="27" spans="1:24" ht="13.5" x14ac:dyDescent="0.25">
      <c r="A27" t="s">
        <v>64</v>
      </c>
      <c r="B27" s="93" t="s">
        <v>95</v>
      </c>
    </row>
    <row r="28" spans="1:24" x14ac:dyDescent="0.2">
      <c r="A28" t="s">
        <v>64</v>
      </c>
    </row>
    <row r="29" spans="1:24" ht="12.75" customHeight="1" x14ac:dyDescent="0.2">
      <c r="A29" t="s">
        <v>64</v>
      </c>
      <c r="B29" s="2" t="s">
        <v>18</v>
      </c>
      <c r="N29" s="128" t="s">
        <v>103</v>
      </c>
      <c r="O29" s="128"/>
      <c r="P29" s="128"/>
      <c r="Q29" s="128"/>
      <c r="R29" s="128"/>
      <c r="S29" s="128"/>
      <c r="T29" s="128"/>
      <c r="U29" s="128"/>
      <c r="V29" s="128"/>
      <c r="W29" s="128"/>
      <c r="X29" s="128"/>
    </row>
    <row r="30" spans="1:24" x14ac:dyDescent="0.2">
      <c r="A30" t="s">
        <v>64</v>
      </c>
      <c r="N30" s="128"/>
      <c r="O30" s="128"/>
      <c r="P30" s="128"/>
      <c r="Q30" s="128"/>
      <c r="R30" s="128"/>
      <c r="S30" s="128"/>
      <c r="T30" s="128"/>
      <c r="U30" s="128"/>
      <c r="V30" s="128"/>
      <c r="W30" s="128"/>
      <c r="X30" s="128"/>
    </row>
    <row r="31" spans="1:24" x14ac:dyDescent="0.2">
      <c r="A31" t="s">
        <v>64</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64</v>
      </c>
      <c r="B32" s="21" t="s">
        <v>1</v>
      </c>
      <c r="C32" s="6">
        <v>144</v>
      </c>
      <c r="D32" s="6">
        <v>140</v>
      </c>
      <c r="E32" s="6">
        <v>142</v>
      </c>
      <c r="F32" s="6">
        <v>130</v>
      </c>
      <c r="G32" s="6">
        <v>148</v>
      </c>
      <c r="H32" s="6">
        <v>131</v>
      </c>
      <c r="I32" s="6">
        <v>177</v>
      </c>
      <c r="J32" s="6">
        <v>157</v>
      </c>
      <c r="K32" s="12">
        <f t="shared" ref="K32:K33" si="6">AVERAGE(F32:J32)</f>
        <v>148.6</v>
      </c>
    </row>
    <row r="33" spans="1:24" x14ac:dyDescent="0.2">
      <c r="A33" t="s">
        <v>64</v>
      </c>
      <c r="B33" s="21" t="s">
        <v>11</v>
      </c>
      <c r="C33" s="6">
        <v>82</v>
      </c>
      <c r="D33" s="6">
        <v>87</v>
      </c>
      <c r="E33" s="6">
        <v>62</v>
      </c>
      <c r="F33" s="6">
        <v>54</v>
      </c>
      <c r="G33" s="6">
        <v>69</v>
      </c>
      <c r="H33" s="6">
        <v>72</v>
      </c>
      <c r="I33" s="6">
        <v>109</v>
      </c>
      <c r="J33" s="6">
        <v>100</v>
      </c>
      <c r="K33" s="12">
        <f t="shared" si="6"/>
        <v>80.8</v>
      </c>
    </row>
    <row r="34" spans="1:24" ht="12.75" customHeight="1" x14ac:dyDescent="0.25">
      <c r="A34" t="s">
        <v>64</v>
      </c>
      <c r="B34" s="93" t="s">
        <v>96</v>
      </c>
    </row>
    <row r="35" spans="1:24" x14ac:dyDescent="0.2">
      <c r="A35" t="s">
        <v>64</v>
      </c>
    </row>
    <row r="36" spans="1:24" x14ac:dyDescent="0.2">
      <c r="A36" t="s">
        <v>64</v>
      </c>
      <c r="B36" s="2" t="s">
        <v>19</v>
      </c>
    </row>
    <row r="37" spans="1:24" x14ac:dyDescent="0.2">
      <c r="A37" t="s">
        <v>64</v>
      </c>
    </row>
    <row r="38" spans="1:24" x14ac:dyDescent="0.2">
      <c r="A38" t="s">
        <v>64</v>
      </c>
      <c r="C38" s="5" t="s">
        <v>67</v>
      </c>
      <c r="D38" s="5" t="s">
        <v>68</v>
      </c>
      <c r="E38" s="5" t="s">
        <v>82</v>
      </c>
      <c r="F38" s="5" t="s">
        <v>85</v>
      </c>
      <c r="G38" s="5" t="s">
        <v>89</v>
      </c>
      <c r="H38" s="5" t="s">
        <v>92</v>
      </c>
      <c r="I38" s="5" t="s">
        <v>93</v>
      </c>
      <c r="J38" s="99" t="s">
        <v>140</v>
      </c>
      <c r="K38" s="4" t="s">
        <v>94</v>
      </c>
    </row>
    <row r="39" spans="1:24" x14ac:dyDescent="0.2">
      <c r="A39" t="s">
        <v>64</v>
      </c>
      <c r="B39" s="21" t="s">
        <v>1</v>
      </c>
      <c r="C39" s="12">
        <v>5.104166666666667</v>
      </c>
      <c r="D39" s="12">
        <f t="shared" ref="D39:J39" si="7">D15/D32</f>
        <v>5.1428571428571432</v>
      </c>
      <c r="E39" s="12">
        <f t="shared" si="7"/>
        <v>5.549295774647887</v>
      </c>
      <c r="F39" s="12">
        <f t="shared" si="7"/>
        <v>5.615384615384615</v>
      </c>
      <c r="G39" s="12">
        <f t="shared" si="7"/>
        <v>5.4594594594594597</v>
      </c>
      <c r="H39" s="12">
        <f t="shared" si="7"/>
        <v>6.5343511450381682</v>
      </c>
      <c r="I39" s="12">
        <f t="shared" si="7"/>
        <v>5.3163841807909602</v>
      </c>
      <c r="J39" s="12">
        <f t="shared" si="7"/>
        <v>6.063694267515924</v>
      </c>
      <c r="K39" s="12">
        <f t="shared" ref="K39:K40" si="8">AVERAGE(F39:J39)</f>
        <v>5.7978547336378252</v>
      </c>
    </row>
    <row r="40" spans="1:24" x14ac:dyDescent="0.2">
      <c r="A40" t="s">
        <v>64</v>
      </c>
      <c r="B40" s="21" t="s">
        <v>11</v>
      </c>
      <c r="C40" s="12">
        <v>2.5731707317073171</v>
      </c>
      <c r="D40" s="12">
        <f>D24/(D33+D34)</f>
        <v>2.0229885057471266</v>
      </c>
      <c r="E40" s="12">
        <f>E24/(E33+E34)</f>
        <v>2.403225806451613</v>
      </c>
      <c r="F40" s="12">
        <f t="shared" ref="F40:J40" si="9">F24/F33</f>
        <v>2.8703703703703702</v>
      </c>
      <c r="G40" s="12">
        <f t="shared" si="9"/>
        <v>3.0579710144927534</v>
      </c>
      <c r="H40" s="12">
        <f t="shared" si="9"/>
        <v>3.7083333333333335</v>
      </c>
      <c r="I40" s="12">
        <f t="shared" si="9"/>
        <v>2.6605504587155964</v>
      </c>
      <c r="J40" s="12">
        <f t="shared" si="9"/>
        <v>2.58</v>
      </c>
      <c r="K40" s="12">
        <f t="shared" si="8"/>
        <v>2.9754450353824109</v>
      </c>
    </row>
    <row r="41" spans="1:24" x14ac:dyDescent="0.2">
      <c r="A41" t="s">
        <v>64</v>
      </c>
      <c r="B41" s="10"/>
      <c r="C41" s="10"/>
      <c r="D41" s="10"/>
      <c r="E41" s="10"/>
      <c r="F41" s="10"/>
      <c r="G41" s="10"/>
      <c r="H41" s="10"/>
      <c r="I41" s="10"/>
      <c r="J41" s="10"/>
      <c r="K41" s="10"/>
    </row>
    <row r="42" spans="1:24" x14ac:dyDescent="0.2">
      <c r="A42" t="s">
        <v>64</v>
      </c>
    </row>
    <row r="43" spans="1:24" ht="12.75" customHeight="1" x14ac:dyDescent="0.2">
      <c r="A43" t="s">
        <v>64</v>
      </c>
      <c r="B43" s="2" t="s">
        <v>7</v>
      </c>
      <c r="L43" s="111"/>
      <c r="N43" s="132" t="s">
        <v>130</v>
      </c>
      <c r="O43" s="132"/>
      <c r="P43" s="132"/>
      <c r="Q43" s="132"/>
      <c r="R43" s="132"/>
      <c r="S43" s="132"/>
      <c r="T43" s="132"/>
      <c r="U43" s="132"/>
      <c r="V43" s="132"/>
      <c r="W43" s="132"/>
      <c r="X43" s="132"/>
    </row>
    <row r="44" spans="1:24" x14ac:dyDescent="0.2">
      <c r="A44" t="s">
        <v>64</v>
      </c>
      <c r="L44" s="111"/>
      <c r="N44" s="132"/>
      <c r="O44" s="132"/>
      <c r="P44" s="132"/>
      <c r="Q44" s="132"/>
      <c r="R44" s="132"/>
      <c r="S44" s="132"/>
      <c r="T44" s="132"/>
      <c r="U44" s="132"/>
      <c r="V44" s="132"/>
      <c r="W44" s="132"/>
      <c r="X44" s="132"/>
    </row>
    <row r="45" spans="1:24" x14ac:dyDescent="0.2">
      <c r="A45" t="s">
        <v>64</v>
      </c>
      <c r="B45" s="7"/>
      <c r="C45" s="5" t="s">
        <v>67</v>
      </c>
      <c r="D45" s="5" t="s">
        <v>68</v>
      </c>
      <c r="E45" s="5" t="s">
        <v>82</v>
      </c>
      <c r="F45" s="5" t="s">
        <v>85</v>
      </c>
      <c r="G45" s="5" t="s">
        <v>89</v>
      </c>
      <c r="H45" s="5" t="s">
        <v>92</v>
      </c>
      <c r="I45" s="5" t="s">
        <v>93</v>
      </c>
      <c r="J45" s="99" t="s">
        <v>140</v>
      </c>
      <c r="K45" s="4" t="s">
        <v>94</v>
      </c>
      <c r="L45" s="112"/>
      <c r="N45" s="132"/>
      <c r="O45" s="132"/>
      <c r="P45" s="132"/>
      <c r="Q45" s="132"/>
      <c r="R45" s="132"/>
      <c r="S45" s="132"/>
      <c r="T45" s="132"/>
      <c r="U45" s="132"/>
      <c r="V45" s="132"/>
      <c r="W45" s="132"/>
      <c r="X45" s="132"/>
    </row>
    <row r="46" spans="1:24" x14ac:dyDescent="0.2">
      <c r="A46" t="s">
        <v>64</v>
      </c>
      <c r="B46" s="6" t="s">
        <v>20</v>
      </c>
      <c r="C46" s="73">
        <v>14813</v>
      </c>
      <c r="D46" s="73">
        <v>14503</v>
      </c>
      <c r="E46" s="73">
        <v>13263</v>
      </c>
      <c r="F46" s="73">
        <v>13542</v>
      </c>
      <c r="G46" s="73">
        <v>13413</v>
      </c>
      <c r="H46" s="73">
        <v>13585</v>
      </c>
      <c r="I46" s="73">
        <v>14546</v>
      </c>
      <c r="J46" s="102">
        <v>14442</v>
      </c>
      <c r="K46" s="124">
        <f t="shared" ref="K46:K48" si="10">AVERAGE(F46:J46)</f>
        <v>13905.6</v>
      </c>
      <c r="L46" s="109"/>
    </row>
    <row r="47" spans="1:24" x14ac:dyDescent="0.2">
      <c r="A47" t="s">
        <v>64</v>
      </c>
      <c r="B47" s="6" t="s">
        <v>11</v>
      </c>
      <c r="C47" s="73">
        <v>2143</v>
      </c>
      <c r="D47" s="73">
        <v>1934</v>
      </c>
      <c r="E47" s="73">
        <v>1101</v>
      </c>
      <c r="F47" s="73">
        <v>1065</v>
      </c>
      <c r="G47" s="73">
        <v>1359</v>
      </c>
      <c r="H47" s="73">
        <v>1836</v>
      </c>
      <c r="I47" s="73">
        <v>2163</v>
      </c>
      <c r="J47" s="102">
        <v>1794</v>
      </c>
      <c r="K47" s="124">
        <f t="shared" si="10"/>
        <v>1643.4</v>
      </c>
      <c r="L47" s="109"/>
      <c r="N47" s="97"/>
      <c r="O47" s="97"/>
      <c r="P47" s="97"/>
      <c r="Q47" s="97"/>
      <c r="R47" s="97"/>
      <c r="S47" s="97"/>
      <c r="T47" s="97"/>
      <c r="U47" s="97"/>
    </row>
    <row r="48" spans="1:24" ht="12.75" customHeight="1" x14ac:dyDescent="0.2">
      <c r="A48" t="s">
        <v>64</v>
      </c>
      <c r="B48" s="6" t="s">
        <v>5</v>
      </c>
      <c r="C48" s="73">
        <v>16956</v>
      </c>
      <c r="D48" s="73">
        <f>SUM(D46:D47)</f>
        <v>16437</v>
      </c>
      <c r="E48" s="73">
        <v>14364</v>
      </c>
      <c r="F48" s="73">
        <v>14607</v>
      </c>
      <c r="G48" s="73">
        <v>14772</v>
      </c>
      <c r="H48" s="73">
        <v>15421</v>
      </c>
      <c r="I48" s="73">
        <v>16709</v>
      </c>
      <c r="J48" s="102">
        <v>16236</v>
      </c>
      <c r="K48" s="124">
        <f t="shared" si="10"/>
        <v>15549</v>
      </c>
      <c r="L48" s="109"/>
      <c r="N48" s="136" t="s">
        <v>97</v>
      </c>
      <c r="O48" s="136"/>
      <c r="P48" s="136"/>
      <c r="Q48" s="136"/>
      <c r="R48" s="136"/>
      <c r="S48" s="136"/>
      <c r="T48" s="136"/>
      <c r="U48" s="136"/>
      <c r="V48" s="136"/>
      <c r="W48" s="136"/>
    </row>
    <row r="49" spans="1:24" x14ac:dyDescent="0.2">
      <c r="A49" t="s">
        <v>64</v>
      </c>
      <c r="L49" s="111"/>
      <c r="N49" s="136"/>
      <c r="O49" s="136"/>
      <c r="P49" s="136"/>
      <c r="Q49" s="136"/>
      <c r="R49" s="136"/>
      <c r="S49" s="136"/>
      <c r="T49" s="136"/>
      <c r="U49" s="136"/>
      <c r="V49" s="136"/>
      <c r="W49" s="136"/>
    </row>
    <row r="50" spans="1:24" ht="12.75" customHeight="1" x14ac:dyDescent="0.2">
      <c r="A50" t="s">
        <v>64</v>
      </c>
      <c r="L50" s="111"/>
      <c r="N50" s="136"/>
      <c r="O50" s="136"/>
      <c r="P50" s="136"/>
      <c r="Q50" s="136"/>
      <c r="R50" s="136"/>
      <c r="S50" s="136"/>
      <c r="T50" s="136"/>
      <c r="U50" s="136"/>
      <c r="V50" s="136"/>
      <c r="W50" s="136"/>
    </row>
    <row r="51" spans="1:24" x14ac:dyDescent="0.2">
      <c r="A51" t="s">
        <v>64</v>
      </c>
      <c r="B51" s="2" t="s">
        <v>8</v>
      </c>
      <c r="L51" s="111"/>
      <c r="N51" s="100"/>
      <c r="O51" s="99" t="s">
        <v>85</v>
      </c>
      <c r="P51" s="99" t="s">
        <v>89</v>
      </c>
      <c r="Q51" s="99" t="s">
        <v>92</v>
      </c>
      <c r="R51" s="99" t="s">
        <v>93</v>
      </c>
      <c r="S51" s="99" t="s">
        <v>140</v>
      </c>
      <c r="T51" s="98" t="s">
        <v>98</v>
      </c>
    </row>
    <row r="52" spans="1:24" x14ac:dyDescent="0.2">
      <c r="A52" t="s">
        <v>64</v>
      </c>
      <c r="L52" s="111"/>
      <c r="N52" s="103" t="s">
        <v>11</v>
      </c>
      <c r="O52" s="102">
        <v>639</v>
      </c>
      <c r="P52" s="102">
        <v>861</v>
      </c>
      <c r="Q52" s="102">
        <v>1269</v>
      </c>
      <c r="R52" s="102">
        <v>1701</v>
      </c>
      <c r="S52" s="102">
        <v>1320</v>
      </c>
      <c r="T52" s="101">
        <v>1158</v>
      </c>
    </row>
    <row r="53" spans="1:24" x14ac:dyDescent="0.2">
      <c r="A53" t="s">
        <v>64</v>
      </c>
      <c r="B53" s="7"/>
      <c r="C53" s="5" t="s">
        <v>67</v>
      </c>
      <c r="D53" s="5" t="s">
        <v>68</v>
      </c>
      <c r="E53" s="5" t="s">
        <v>82</v>
      </c>
      <c r="F53" s="5" t="s">
        <v>85</v>
      </c>
      <c r="G53" s="5" t="s">
        <v>89</v>
      </c>
      <c r="H53" s="5" t="s">
        <v>92</v>
      </c>
      <c r="I53" s="5" t="s">
        <v>93</v>
      </c>
      <c r="J53" s="99" t="s">
        <v>140</v>
      </c>
      <c r="K53" s="4" t="s">
        <v>94</v>
      </c>
      <c r="L53" s="112"/>
    </row>
    <row r="54" spans="1:24" x14ac:dyDescent="0.2">
      <c r="A54" t="s">
        <v>64</v>
      </c>
      <c r="B54" s="6" t="s">
        <v>9</v>
      </c>
      <c r="C54" s="6">
        <v>40</v>
      </c>
      <c r="D54" s="6">
        <v>42</v>
      </c>
      <c r="E54" s="6">
        <v>43</v>
      </c>
      <c r="F54" s="6">
        <v>43</v>
      </c>
      <c r="G54" s="6">
        <v>44</v>
      </c>
      <c r="H54" s="6">
        <v>44</v>
      </c>
      <c r="I54" s="6">
        <v>45</v>
      </c>
      <c r="J54" s="6">
        <v>43</v>
      </c>
      <c r="K54" s="12">
        <f t="shared" ref="K54:K56" si="11">AVERAGE(F54:J54)</f>
        <v>43.8</v>
      </c>
    </row>
    <row r="55" spans="1:24" x14ac:dyDescent="0.2">
      <c r="A55" t="s">
        <v>64</v>
      </c>
      <c r="B55" s="6" t="s">
        <v>10</v>
      </c>
      <c r="C55" s="6">
        <v>35</v>
      </c>
      <c r="D55" s="6">
        <v>31</v>
      </c>
      <c r="E55" s="6">
        <v>34</v>
      </c>
      <c r="F55" s="6">
        <v>30</v>
      </c>
      <c r="G55" s="6">
        <v>32</v>
      </c>
      <c r="H55" s="6">
        <v>33</v>
      </c>
      <c r="I55" s="6">
        <v>36</v>
      </c>
      <c r="J55" s="6">
        <v>37</v>
      </c>
      <c r="K55" s="12">
        <f t="shared" si="11"/>
        <v>33.6</v>
      </c>
    </row>
    <row r="56" spans="1:24" x14ac:dyDescent="0.2">
      <c r="A56" t="s">
        <v>64</v>
      </c>
      <c r="B56" s="6" t="s">
        <v>11</v>
      </c>
      <c r="C56" s="27">
        <v>18</v>
      </c>
      <c r="D56" s="27">
        <v>15</v>
      </c>
      <c r="E56" s="27">
        <v>14</v>
      </c>
      <c r="F56" s="27">
        <v>13</v>
      </c>
      <c r="G56" s="27">
        <v>16</v>
      </c>
      <c r="H56" s="27">
        <v>22</v>
      </c>
      <c r="I56" s="27">
        <v>25</v>
      </c>
      <c r="J56" s="27">
        <v>21</v>
      </c>
      <c r="K56" s="12">
        <f t="shared" si="11"/>
        <v>19.399999999999999</v>
      </c>
    </row>
    <row r="57" spans="1:24" x14ac:dyDescent="0.2">
      <c r="A57" t="s">
        <v>64</v>
      </c>
      <c r="B57" s="16" t="s">
        <v>22</v>
      </c>
    </row>
    <row r="58" spans="1:24" x14ac:dyDescent="0.2">
      <c r="A58" t="s">
        <v>64</v>
      </c>
    </row>
    <row r="59" spans="1:24" x14ac:dyDescent="0.2">
      <c r="A59" t="s">
        <v>64</v>
      </c>
    </row>
    <row r="60" spans="1:24" x14ac:dyDescent="0.2">
      <c r="A60" t="s">
        <v>64</v>
      </c>
      <c r="B60" s="2" t="s">
        <v>24</v>
      </c>
      <c r="D60" s="78" t="s">
        <v>90</v>
      </c>
      <c r="N60" s="128" t="s">
        <v>101</v>
      </c>
      <c r="O60" s="128"/>
      <c r="P60" s="128"/>
      <c r="Q60" s="128"/>
      <c r="R60" s="128"/>
      <c r="S60" s="128"/>
      <c r="T60" s="128"/>
      <c r="U60" s="128"/>
      <c r="V60" s="128"/>
      <c r="W60" s="128"/>
      <c r="X60" s="128"/>
    </row>
    <row r="61" spans="1:24" x14ac:dyDescent="0.2">
      <c r="A61" t="s">
        <v>64</v>
      </c>
      <c r="B61" s="104" t="s">
        <v>100</v>
      </c>
      <c r="M61" s="44"/>
      <c r="N61" s="128"/>
      <c r="O61" s="128"/>
      <c r="P61" s="128"/>
      <c r="Q61" s="128"/>
      <c r="R61" s="128"/>
      <c r="S61" s="128"/>
      <c r="T61" s="128"/>
      <c r="U61" s="128"/>
      <c r="V61" s="128"/>
      <c r="W61" s="128"/>
      <c r="X61" s="128"/>
    </row>
    <row r="62" spans="1:24" x14ac:dyDescent="0.2">
      <c r="A62" t="s">
        <v>64</v>
      </c>
      <c r="B62" s="7"/>
      <c r="C62" s="5" t="s">
        <v>67</v>
      </c>
      <c r="D62" s="5" t="s">
        <v>68</v>
      </c>
      <c r="E62" s="5" t="s">
        <v>82</v>
      </c>
      <c r="F62" s="5" t="s">
        <v>85</v>
      </c>
      <c r="G62" s="5" t="s">
        <v>89</v>
      </c>
      <c r="H62" s="5" t="s">
        <v>92</v>
      </c>
      <c r="I62" s="5" t="s">
        <v>93</v>
      </c>
      <c r="J62" s="99" t="s">
        <v>140</v>
      </c>
      <c r="K62" s="4" t="s">
        <v>94</v>
      </c>
      <c r="M62" s="44"/>
      <c r="N62" s="45"/>
      <c r="O62" s="45"/>
      <c r="P62" s="45"/>
    </row>
    <row r="63" spans="1:24" x14ac:dyDescent="0.2">
      <c r="A63" t="s">
        <v>64</v>
      </c>
      <c r="B63" s="6" t="s">
        <v>3</v>
      </c>
      <c r="C63" s="17">
        <v>13</v>
      </c>
      <c r="D63" s="17">
        <v>13</v>
      </c>
      <c r="E63" s="17">
        <v>15</v>
      </c>
      <c r="F63" s="17">
        <v>18</v>
      </c>
      <c r="G63" s="17">
        <v>19</v>
      </c>
      <c r="H63" s="17">
        <v>18</v>
      </c>
      <c r="I63" s="17">
        <v>18</v>
      </c>
      <c r="J63" s="17">
        <v>19</v>
      </c>
      <c r="K63" s="12">
        <f t="shared" ref="K63:K66" si="12">AVERAGE(F63:J63)</f>
        <v>18.399999999999999</v>
      </c>
      <c r="N63" s="132" t="s">
        <v>139</v>
      </c>
      <c r="O63" s="132"/>
      <c r="P63" s="132"/>
      <c r="Q63" s="132"/>
      <c r="R63" s="132"/>
      <c r="S63" s="132"/>
      <c r="T63" s="132"/>
      <c r="U63" s="132"/>
      <c r="V63" s="132"/>
      <c r="W63" s="132"/>
      <c r="X63" s="132"/>
    </row>
    <row r="64" spans="1:24" x14ac:dyDescent="0.2">
      <c r="A64" t="s">
        <v>64</v>
      </c>
      <c r="B64" s="6" t="s">
        <v>4</v>
      </c>
      <c r="C64" s="17">
        <v>7</v>
      </c>
      <c r="D64" s="17">
        <v>8</v>
      </c>
      <c r="E64" s="17">
        <v>3</v>
      </c>
      <c r="F64" s="17"/>
      <c r="G64" s="17"/>
      <c r="H64" s="17"/>
      <c r="I64" s="17"/>
      <c r="J64" s="17">
        <v>1</v>
      </c>
      <c r="K64" s="12">
        <f t="shared" si="12"/>
        <v>1</v>
      </c>
      <c r="N64" s="132"/>
      <c r="O64" s="132"/>
      <c r="P64" s="132"/>
      <c r="Q64" s="132"/>
      <c r="R64" s="132"/>
      <c r="S64" s="132"/>
      <c r="T64" s="132"/>
      <c r="U64" s="132"/>
      <c r="V64" s="132"/>
      <c r="W64" s="132"/>
      <c r="X64" s="132"/>
    </row>
    <row r="65" spans="1:24" x14ac:dyDescent="0.2">
      <c r="A65" t="s">
        <v>64</v>
      </c>
      <c r="B65" s="6" t="s">
        <v>5</v>
      </c>
      <c r="C65" s="6">
        <v>20</v>
      </c>
      <c r="D65" s="6">
        <f>SUM(D63:D64)</f>
        <v>21</v>
      </c>
      <c r="E65" s="6">
        <f>SUM(E63:E64)</f>
        <v>18</v>
      </c>
      <c r="F65" s="6">
        <f>SUM(F63:F64)</f>
        <v>18</v>
      </c>
      <c r="G65" s="6">
        <f>SUM(G63:G64)</f>
        <v>19</v>
      </c>
      <c r="H65" s="6">
        <v>18</v>
      </c>
      <c r="I65" s="6">
        <v>18</v>
      </c>
      <c r="J65" s="6">
        <v>20</v>
      </c>
      <c r="K65" s="12">
        <f t="shared" si="12"/>
        <v>18.600000000000001</v>
      </c>
      <c r="N65" s="132"/>
      <c r="O65" s="132"/>
      <c r="P65" s="132"/>
      <c r="Q65" s="132"/>
      <c r="R65" s="132"/>
      <c r="S65" s="132"/>
      <c r="T65" s="132"/>
      <c r="U65" s="132"/>
      <c r="V65" s="132"/>
      <c r="W65" s="132"/>
      <c r="X65" s="132"/>
    </row>
    <row r="66" spans="1:24" x14ac:dyDescent="0.2">
      <c r="A66" t="s">
        <v>64</v>
      </c>
      <c r="B66" s="11" t="s">
        <v>23</v>
      </c>
      <c r="C66" s="12">
        <v>15.333333333333334</v>
      </c>
      <c r="D66" s="12">
        <f t="shared" ref="D66:I66" si="13">D63+D64/3</f>
        <v>15.666666666666666</v>
      </c>
      <c r="E66" s="12">
        <f t="shared" si="13"/>
        <v>16</v>
      </c>
      <c r="F66" s="12">
        <f t="shared" si="13"/>
        <v>18</v>
      </c>
      <c r="G66" s="12">
        <f t="shared" si="13"/>
        <v>19</v>
      </c>
      <c r="H66" s="12">
        <f t="shared" si="13"/>
        <v>18</v>
      </c>
      <c r="I66" s="12">
        <f t="shared" si="13"/>
        <v>18</v>
      </c>
      <c r="J66" s="12">
        <f t="shared" ref="J66" si="14">J63+J64/3</f>
        <v>19.333333333333332</v>
      </c>
      <c r="K66" s="12">
        <f t="shared" si="12"/>
        <v>18.466666666666665</v>
      </c>
      <c r="N66" s="132"/>
      <c r="O66" s="132"/>
      <c r="P66" s="132"/>
      <c r="Q66" s="132"/>
      <c r="R66" s="132"/>
      <c r="S66" s="132"/>
      <c r="T66" s="132"/>
      <c r="U66" s="132"/>
      <c r="V66" s="132"/>
      <c r="W66" s="132"/>
      <c r="X66" s="132"/>
    </row>
    <row r="67" spans="1:24" x14ac:dyDescent="0.2">
      <c r="A67" t="s">
        <v>64</v>
      </c>
      <c r="B67" s="8" t="s">
        <v>26</v>
      </c>
    </row>
    <row r="68" spans="1:24" x14ac:dyDescent="0.2">
      <c r="A68" t="s">
        <v>64</v>
      </c>
    </row>
    <row r="69" spans="1:24" x14ac:dyDescent="0.2">
      <c r="A69" t="s">
        <v>64</v>
      </c>
    </row>
    <row r="70" spans="1:24" x14ac:dyDescent="0.2">
      <c r="A70" t="s">
        <v>64</v>
      </c>
      <c r="B70" s="2" t="s">
        <v>27</v>
      </c>
    </row>
    <row r="71" spans="1:24" x14ac:dyDescent="0.2">
      <c r="A71" t="s">
        <v>64</v>
      </c>
      <c r="B71" s="2"/>
    </row>
    <row r="72" spans="1:24" x14ac:dyDescent="0.2">
      <c r="A72" t="s">
        <v>64</v>
      </c>
      <c r="C72" s="5" t="s">
        <v>67</v>
      </c>
      <c r="D72" s="5" t="s">
        <v>68</v>
      </c>
      <c r="E72" s="5" t="s">
        <v>82</v>
      </c>
      <c r="F72" s="5" t="s">
        <v>85</v>
      </c>
      <c r="G72" s="5" t="s">
        <v>89</v>
      </c>
      <c r="H72" s="5" t="s">
        <v>92</v>
      </c>
      <c r="I72" s="5" t="s">
        <v>93</v>
      </c>
      <c r="J72" s="99" t="s">
        <v>140</v>
      </c>
      <c r="K72" s="4" t="s">
        <v>94</v>
      </c>
    </row>
    <row r="73" spans="1:24" x14ac:dyDescent="0.2">
      <c r="A73" t="s">
        <v>64</v>
      </c>
      <c r="B73" s="6" t="s">
        <v>6</v>
      </c>
      <c r="C73" s="12">
        <v>39.086956521739133</v>
      </c>
      <c r="D73" s="12">
        <f>(D16+D25)/D66</f>
        <v>37.063829787234042</v>
      </c>
      <c r="E73" s="12">
        <f>(E16+E25)/E66</f>
        <v>38.104166666666664</v>
      </c>
      <c r="F73" s="12">
        <f>(F16+F25)/F66</f>
        <v>31.351851851851855</v>
      </c>
      <c r="G73" s="12">
        <f t="shared" ref="G73:J73" si="15">(G16+G25)/G66</f>
        <v>41.842105263157897</v>
      </c>
      <c r="H73" s="12">
        <f t="shared" si="15"/>
        <v>46.648148148148152</v>
      </c>
      <c r="I73" s="12">
        <f t="shared" si="15"/>
        <v>49.981481481481488</v>
      </c>
      <c r="J73" s="12">
        <f t="shared" si="15"/>
        <v>47.827586206896555</v>
      </c>
      <c r="K73" s="12">
        <f t="shared" ref="K73" si="16">AVERAGE(F73:J73)</f>
        <v>43.530234590307188</v>
      </c>
    </row>
    <row r="74" spans="1:24" x14ac:dyDescent="0.2">
      <c r="A74" t="s">
        <v>64</v>
      </c>
      <c r="C74" s="10"/>
      <c r="D74" s="10"/>
      <c r="E74" s="10"/>
      <c r="F74" s="10"/>
      <c r="G74" s="10"/>
      <c r="H74" s="10"/>
      <c r="I74" s="10"/>
      <c r="J74" s="10"/>
      <c r="K74" s="10"/>
    </row>
    <row r="75" spans="1:24" x14ac:dyDescent="0.2">
      <c r="A75" t="s">
        <v>64</v>
      </c>
    </row>
    <row r="76" spans="1:24" x14ac:dyDescent="0.2">
      <c r="A76" t="s">
        <v>64</v>
      </c>
      <c r="B76" s="2" t="s">
        <v>14</v>
      </c>
    </row>
    <row r="77" spans="1:24" x14ac:dyDescent="0.2">
      <c r="A77" t="s">
        <v>64</v>
      </c>
      <c r="B77" s="2"/>
    </row>
    <row r="78" spans="1:24" x14ac:dyDescent="0.2">
      <c r="A78" t="s">
        <v>64</v>
      </c>
      <c r="C78" s="5" t="s">
        <v>67</v>
      </c>
      <c r="D78" s="5" t="s">
        <v>68</v>
      </c>
      <c r="E78" s="5" t="s">
        <v>82</v>
      </c>
      <c r="F78" s="5" t="s">
        <v>85</v>
      </c>
      <c r="G78" s="5" t="s">
        <v>85</v>
      </c>
      <c r="H78" s="5" t="s">
        <v>92</v>
      </c>
      <c r="I78" s="5" t="s">
        <v>93</v>
      </c>
      <c r="J78" s="99" t="s">
        <v>140</v>
      </c>
      <c r="K78" s="4" t="s">
        <v>94</v>
      </c>
    </row>
    <row r="79" spans="1:24" x14ac:dyDescent="0.2">
      <c r="A79" t="s">
        <v>64</v>
      </c>
      <c r="B79" s="6" t="s">
        <v>12</v>
      </c>
      <c r="C79" s="12">
        <v>1105.8260869565217</v>
      </c>
      <c r="D79" s="12">
        <f t="shared" ref="D79:I79" si="17">D48/D66</f>
        <v>1049.1702127659576</v>
      </c>
      <c r="E79" s="12">
        <f t="shared" si="17"/>
        <v>897.75</v>
      </c>
      <c r="F79" s="12">
        <f t="shared" si="17"/>
        <v>811.5</v>
      </c>
      <c r="G79" s="12">
        <f t="shared" si="17"/>
        <v>777.47368421052636</v>
      </c>
      <c r="H79" s="12">
        <f t="shared" si="17"/>
        <v>856.72222222222217</v>
      </c>
      <c r="I79" s="12">
        <f t="shared" si="17"/>
        <v>928.27777777777783</v>
      </c>
      <c r="J79" s="12">
        <f t="shared" ref="J79" si="18">J48/J66</f>
        <v>839.79310344827593</v>
      </c>
      <c r="K79" s="12">
        <f t="shared" ref="K79" si="19">AVERAGE(F79:J79)</f>
        <v>842.75335753176046</v>
      </c>
    </row>
    <row r="80" spans="1:24" x14ac:dyDescent="0.2">
      <c r="A80" t="s">
        <v>64</v>
      </c>
      <c r="C80" s="10"/>
      <c r="D80" s="10"/>
      <c r="E80" s="10"/>
      <c r="F80" s="10"/>
      <c r="G80" s="10"/>
      <c r="H80" s="5"/>
      <c r="I80" s="5"/>
      <c r="J80" s="99"/>
      <c r="K80" s="10"/>
    </row>
    <row r="81" spans="1:10" x14ac:dyDescent="0.2">
      <c r="A81" t="s">
        <v>64</v>
      </c>
      <c r="H81" s="5"/>
      <c r="I81" s="5"/>
      <c r="J81" s="99"/>
    </row>
  </sheetData>
  <mergeCells count="8">
    <mergeCell ref="N9:X10"/>
    <mergeCell ref="N12:X15"/>
    <mergeCell ref="N63:X66"/>
    <mergeCell ref="N17:X20"/>
    <mergeCell ref="N60:X61"/>
    <mergeCell ref="N43:X45"/>
    <mergeCell ref="N29:X31"/>
    <mergeCell ref="N48:W50"/>
  </mergeCells>
  <phoneticPr fontId="11" type="noConversion"/>
  <pageMargins left="0.8" right="0.25" top="0.5" bottom="0.5" header="0.5" footer="0.5"/>
  <pageSetup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K50" sqref="K50"/>
    </sheetView>
  </sheetViews>
  <sheetFormatPr defaultRowHeight="12.75" x14ac:dyDescent="0.2"/>
  <cols>
    <col min="1" max="1" width="23.42578125" bestFit="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t="s">
        <v>65</v>
      </c>
      <c r="B1" s="15" t="s">
        <v>0</v>
      </c>
      <c r="C1" s="15"/>
      <c r="D1" s="15"/>
      <c r="E1" s="15"/>
      <c r="F1" s="20"/>
      <c r="G1" s="20"/>
      <c r="H1" s="20"/>
      <c r="I1" s="20"/>
      <c r="J1" s="20"/>
      <c r="K1" s="20"/>
    </row>
    <row r="2" spans="1:24" x14ac:dyDescent="0.2">
      <c r="A2" t="s">
        <v>65</v>
      </c>
      <c r="B2" s="15" t="s">
        <v>91</v>
      </c>
      <c r="C2" s="15"/>
      <c r="D2" s="15"/>
      <c r="E2" s="15"/>
      <c r="F2" s="48"/>
      <c r="G2" s="48"/>
      <c r="H2" s="48"/>
      <c r="I2" s="48"/>
      <c r="J2" s="48"/>
      <c r="K2" s="20"/>
    </row>
    <row r="3" spans="1:24" x14ac:dyDescent="0.2">
      <c r="A3" t="s">
        <v>65</v>
      </c>
    </row>
    <row r="4" spans="1:24" x14ac:dyDescent="0.2">
      <c r="A4" t="s">
        <v>65</v>
      </c>
      <c r="B4" s="113" t="s">
        <v>109</v>
      </c>
      <c r="C4" s="15"/>
      <c r="D4" s="15"/>
      <c r="E4" s="15"/>
      <c r="F4" s="15"/>
      <c r="G4" s="15"/>
      <c r="H4" s="15"/>
      <c r="I4" s="15"/>
      <c r="J4" s="113"/>
      <c r="K4" s="15"/>
    </row>
    <row r="5" spans="1:24" x14ac:dyDescent="0.2">
      <c r="A5" t="s">
        <v>65</v>
      </c>
      <c r="B5" s="1"/>
      <c r="C5" s="1"/>
      <c r="D5" s="1"/>
      <c r="E5" s="1"/>
      <c r="F5" s="1"/>
      <c r="H5" s="80"/>
      <c r="I5" s="88"/>
      <c r="J5" s="88"/>
      <c r="K5" s="87"/>
    </row>
    <row r="6" spans="1:24" ht="18" x14ac:dyDescent="0.25">
      <c r="A6" t="s">
        <v>65</v>
      </c>
      <c r="B6" s="9" t="s">
        <v>44</v>
      </c>
      <c r="C6" s="1"/>
      <c r="D6" s="75"/>
      <c r="F6" s="1"/>
      <c r="G6" s="1"/>
      <c r="H6" s="80"/>
      <c r="I6" s="88"/>
      <c r="J6" s="88"/>
      <c r="K6" s="39"/>
    </row>
    <row r="7" spans="1:24" x14ac:dyDescent="0.2">
      <c r="A7" t="s">
        <v>65</v>
      </c>
      <c r="B7" s="1"/>
      <c r="C7" s="1"/>
      <c r="D7" s="1"/>
      <c r="E7" s="1"/>
      <c r="F7" s="1"/>
      <c r="G7" s="1"/>
      <c r="H7" s="80"/>
      <c r="I7" s="88"/>
      <c r="J7" s="88"/>
    </row>
    <row r="8" spans="1:24" x14ac:dyDescent="0.2">
      <c r="A8" t="s">
        <v>65</v>
      </c>
    </row>
    <row r="9" spans="1:24" x14ac:dyDescent="0.2">
      <c r="A9" t="s">
        <v>65</v>
      </c>
      <c r="B9" s="2" t="s">
        <v>17</v>
      </c>
      <c r="N9" s="131" t="s">
        <v>102</v>
      </c>
      <c r="O9" s="131"/>
      <c r="P9" s="131"/>
      <c r="Q9" s="131"/>
      <c r="R9" s="131"/>
      <c r="S9" s="131"/>
      <c r="T9" s="131"/>
      <c r="U9" s="131"/>
      <c r="V9" s="131"/>
      <c r="W9" s="131"/>
      <c r="X9" s="131"/>
    </row>
    <row r="10" spans="1:24" x14ac:dyDescent="0.2">
      <c r="A10" t="s">
        <v>65</v>
      </c>
      <c r="N10" s="131"/>
      <c r="O10" s="131"/>
      <c r="P10" s="131"/>
      <c r="Q10" s="131"/>
      <c r="R10" s="131"/>
      <c r="S10" s="131"/>
      <c r="T10" s="131"/>
      <c r="U10" s="131"/>
      <c r="V10" s="131"/>
      <c r="W10" s="131"/>
      <c r="X10" s="131"/>
    </row>
    <row r="11" spans="1:24" x14ac:dyDescent="0.2">
      <c r="A11" t="s">
        <v>65</v>
      </c>
      <c r="B11" s="3" t="s">
        <v>20</v>
      </c>
      <c r="C11" s="5" t="s">
        <v>67</v>
      </c>
      <c r="D11" s="5" t="s">
        <v>68</v>
      </c>
      <c r="E11" s="5" t="s">
        <v>82</v>
      </c>
      <c r="F11" s="5" t="s">
        <v>85</v>
      </c>
      <c r="G11" s="5" t="s">
        <v>89</v>
      </c>
      <c r="H11" s="5" t="s">
        <v>92</v>
      </c>
      <c r="I11" s="5" t="s">
        <v>93</v>
      </c>
      <c r="J11" s="99" t="s">
        <v>140</v>
      </c>
      <c r="K11" s="4" t="s">
        <v>94</v>
      </c>
    </row>
    <row r="12" spans="1:24" x14ac:dyDescent="0.2">
      <c r="A12" t="s">
        <v>65</v>
      </c>
      <c r="B12" s="6" t="s">
        <v>2</v>
      </c>
      <c r="C12" s="6"/>
      <c r="D12" s="6"/>
      <c r="E12" s="6"/>
      <c r="F12" s="6"/>
      <c r="G12" s="6"/>
      <c r="H12" s="6"/>
      <c r="I12" s="6"/>
      <c r="J12" s="6"/>
      <c r="K12" s="6"/>
      <c r="N12" s="132" t="s">
        <v>114</v>
      </c>
      <c r="O12" s="132"/>
      <c r="P12" s="132"/>
      <c r="Q12" s="132"/>
      <c r="R12" s="132"/>
      <c r="S12" s="132"/>
      <c r="T12" s="132"/>
      <c r="U12" s="132"/>
      <c r="V12" s="132"/>
      <c r="W12" s="132"/>
      <c r="X12" s="132"/>
    </row>
    <row r="13" spans="1:24" ht="15" x14ac:dyDescent="0.25">
      <c r="A13" t="s">
        <v>65</v>
      </c>
      <c r="B13" s="6" t="s">
        <v>3</v>
      </c>
      <c r="C13" s="6">
        <v>284</v>
      </c>
      <c r="D13" s="6">
        <v>233</v>
      </c>
      <c r="E13" s="6">
        <v>235</v>
      </c>
      <c r="F13" s="6">
        <v>270</v>
      </c>
      <c r="G13" s="6">
        <v>384</v>
      </c>
      <c r="H13" s="6">
        <v>441</v>
      </c>
      <c r="I13" s="6">
        <v>470</v>
      </c>
      <c r="J13" s="6">
        <v>483</v>
      </c>
      <c r="K13" s="12">
        <f>AVERAGE(F13:J13)</f>
        <v>409.6</v>
      </c>
      <c r="M13" s="68"/>
      <c r="N13" s="132"/>
      <c r="O13" s="132"/>
      <c r="P13" s="132"/>
      <c r="Q13" s="132"/>
      <c r="R13" s="132"/>
      <c r="S13" s="132"/>
      <c r="T13" s="132"/>
      <c r="U13" s="132"/>
      <c r="V13" s="132"/>
      <c r="W13" s="132"/>
      <c r="X13" s="132"/>
    </row>
    <row r="14" spans="1:24" x14ac:dyDescent="0.2">
      <c r="A14" t="s">
        <v>65</v>
      </c>
      <c r="B14" s="6" t="s">
        <v>4</v>
      </c>
      <c r="C14" s="6">
        <v>217</v>
      </c>
      <c r="D14" s="6">
        <v>229</v>
      </c>
      <c r="E14" s="6">
        <v>207</v>
      </c>
      <c r="F14" s="6">
        <v>158</v>
      </c>
      <c r="G14" s="6">
        <v>86</v>
      </c>
      <c r="H14" s="6">
        <v>98</v>
      </c>
      <c r="I14" s="6">
        <v>131</v>
      </c>
      <c r="J14" s="6">
        <v>118</v>
      </c>
      <c r="K14" s="12">
        <f t="shared" ref="K14:K16" si="0">AVERAGE(F14:J14)</f>
        <v>118.2</v>
      </c>
      <c r="N14" s="132"/>
      <c r="O14" s="132"/>
      <c r="P14" s="132"/>
      <c r="Q14" s="132"/>
      <c r="R14" s="132"/>
      <c r="S14" s="132"/>
      <c r="T14" s="132"/>
      <c r="U14" s="132"/>
      <c r="V14" s="132"/>
      <c r="W14" s="132"/>
      <c r="X14" s="132"/>
    </row>
    <row r="15" spans="1:24" x14ac:dyDescent="0.2">
      <c r="A15" t="s">
        <v>65</v>
      </c>
      <c r="B15" s="6" t="s">
        <v>5</v>
      </c>
      <c r="C15" s="6">
        <v>501</v>
      </c>
      <c r="D15" s="6">
        <f>SUM(D13:D14)</f>
        <v>462</v>
      </c>
      <c r="E15" s="6">
        <f>SUM(E13:E14)</f>
        <v>442</v>
      </c>
      <c r="F15" s="6">
        <f>SUM(F13:F14)</f>
        <v>428</v>
      </c>
      <c r="G15" s="6">
        <v>470</v>
      </c>
      <c r="H15" s="6">
        <v>539</v>
      </c>
      <c r="I15" s="6">
        <v>601</v>
      </c>
      <c r="J15" s="6">
        <v>601</v>
      </c>
      <c r="K15" s="12">
        <f t="shared" si="0"/>
        <v>527.79999999999995</v>
      </c>
      <c r="N15" s="132"/>
      <c r="O15" s="132"/>
      <c r="P15" s="132"/>
      <c r="Q15" s="132"/>
      <c r="R15" s="132"/>
      <c r="S15" s="132"/>
      <c r="T15" s="132"/>
      <c r="U15" s="132"/>
      <c r="V15" s="132"/>
      <c r="W15" s="132"/>
      <c r="X15" s="132"/>
    </row>
    <row r="16" spans="1:24" x14ac:dyDescent="0.2">
      <c r="A16" t="s">
        <v>65</v>
      </c>
      <c r="B16" s="11" t="s">
        <v>21</v>
      </c>
      <c r="C16" s="12">
        <v>356.33333333333331</v>
      </c>
      <c r="D16" s="12">
        <f t="shared" ref="D16:I16" si="1">D13+D14/3</f>
        <v>309.33333333333331</v>
      </c>
      <c r="E16" s="12">
        <f t="shared" si="1"/>
        <v>304</v>
      </c>
      <c r="F16" s="12">
        <f t="shared" si="1"/>
        <v>322.66666666666669</v>
      </c>
      <c r="G16" s="12">
        <f t="shared" si="1"/>
        <v>412.66666666666669</v>
      </c>
      <c r="H16" s="12">
        <f t="shared" si="1"/>
        <v>473.66666666666669</v>
      </c>
      <c r="I16" s="12">
        <f t="shared" si="1"/>
        <v>513.66666666666663</v>
      </c>
      <c r="J16" s="12">
        <f t="shared" ref="J16" si="2">J13+J14/3</f>
        <v>522.33333333333337</v>
      </c>
      <c r="K16" s="12">
        <f t="shared" si="0"/>
        <v>449</v>
      </c>
    </row>
    <row r="17" spans="1:24" x14ac:dyDescent="0.2">
      <c r="A17" t="s">
        <v>65</v>
      </c>
      <c r="B17" s="8" t="s">
        <v>25</v>
      </c>
      <c r="N17" s="132" t="s">
        <v>138</v>
      </c>
      <c r="O17" s="132"/>
      <c r="P17" s="132"/>
      <c r="Q17" s="132"/>
      <c r="R17" s="132"/>
      <c r="S17" s="132"/>
      <c r="T17" s="132"/>
      <c r="U17" s="132"/>
      <c r="V17" s="132"/>
      <c r="W17" s="132"/>
      <c r="X17" s="132"/>
    </row>
    <row r="18" spans="1:24" x14ac:dyDescent="0.2">
      <c r="A18" t="s">
        <v>65</v>
      </c>
      <c r="N18" s="132"/>
      <c r="O18" s="132"/>
      <c r="P18" s="132"/>
      <c r="Q18" s="132"/>
      <c r="R18" s="132"/>
      <c r="S18" s="132"/>
      <c r="T18" s="132"/>
      <c r="U18" s="132"/>
      <c r="V18" s="132"/>
      <c r="W18" s="132"/>
      <c r="X18" s="132"/>
    </row>
    <row r="19" spans="1:24" x14ac:dyDescent="0.2">
      <c r="A19" t="s">
        <v>65</v>
      </c>
      <c r="N19" s="132"/>
      <c r="O19" s="132"/>
      <c r="P19" s="132"/>
      <c r="Q19" s="132"/>
      <c r="R19" s="132"/>
      <c r="S19" s="132"/>
      <c r="T19" s="132"/>
      <c r="U19" s="132"/>
      <c r="V19" s="132"/>
      <c r="W19" s="132"/>
      <c r="X19" s="132"/>
    </row>
    <row r="20" spans="1:24" x14ac:dyDescent="0.2">
      <c r="A20" t="s">
        <v>65</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t="s">
        <v>65</v>
      </c>
      <c r="B21" s="6" t="s">
        <v>2</v>
      </c>
      <c r="C21" s="6"/>
      <c r="D21" s="6"/>
      <c r="E21" s="6"/>
      <c r="F21" s="6"/>
      <c r="G21" s="6"/>
      <c r="H21" s="6"/>
      <c r="I21" s="6"/>
      <c r="J21" s="6"/>
      <c r="K21" s="12"/>
    </row>
    <row r="22" spans="1:24" x14ac:dyDescent="0.2">
      <c r="A22" t="s">
        <v>65</v>
      </c>
      <c r="B22" s="6" t="s">
        <v>3</v>
      </c>
      <c r="C22" s="6"/>
      <c r="D22" s="6"/>
      <c r="E22" s="6">
        <v>12</v>
      </c>
      <c r="F22" s="6">
        <v>7</v>
      </c>
      <c r="G22" s="6">
        <v>4</v>
      </c>
      <c r="H22" s="6">
        <v>5</v>
      </c>
      <c r="I22" s="6">
        <v>2</v>
      </c>
      <c r="J22" s="6"/>
      <c r="K22" s="12">
        <f>AVERAGE(F22:J22)</f>
        <v>4.5</v>
      </c>
    </row>
    <row r="23" spans="1:24" x14ac:dyDescent="0.2">
      <c r="A23" t="s">
        <v>65</v>
      </c>
      <c r="B23" s="6" t="s">
        <v>4</v>
      </c>
      <c r="C23" s="6"/>
      <c r="D23" s="6"/>
      <c r="E23" s="6">
        <v>18</v>
      </c>
      <c r="F23" s="6">
        <v>7</v>
      </c>
      <c r="G23" s="6">
        <v>6</v>
      </c>
      <c r="H23" s="6">
        <v>8</v>
      </c>
      <c r="I23" s="6">
        <v>12</v>
      </c>
      <c r="J23" s="6">
        <v>9</v>
      </c>
      <c r="K23" s="12">
        <f t="shared" ref="K23:K25" si="3">AVERAGE(F23:J23)</f>
        <v>8.4</v>
      </c>
    </row>
    <row r="24" spans="1:24" x14ac:dyDescent="0.2">
      <c r="A24" t="s">
        <v>65</v>
      </c>
      <c r="B24" s="6" t="s">
        <v>5</v>
      </c>
      <c r="C24" s="6"/>
      <c r="D24" s="6"/>
      <c r="E24" s="6">
        <v>30</v>
      </c>
      <c r="F24" s="6">
        <v>14</v>
      </c>
      <c r="G24" s="6">
        <v>10</v>
      </c>
      <c r="H24" s="6">
        <v>13</v>
      </c>
      <c r="I24" s="6">
        <v>14</v>
      </c>
      <c r="J24" s="6">
        <v>9</v>
      </c>
      <c r="K24" s="12">
        <f t="shared" si="3"/>
        <v>12</v>
      </c>
    </row>
    <row r="25" spans="1:24" x14ac:dyDescent="0.2">
      <c r="A25" t="s">
        <v>65</v>
      </c>
      <c r="B25" s="11" t="s">
        <v>21</v>
      </c>
      <c r="C25" s="6"/>
      <c r="D25" s="12"/>
      <c r="E25" s="22">
        <f t="shared" ref="E25:J25" si="4">E22+E23/3</f>
        <v>18</v>
      </c>
      <c r="F25" s="22">
        <f t="shared" si="4"/>
        <v>9.3333333333333339</v>
      </c>
      <c r="G25" s="22">
        <f t="shared" si="4"/>
        <v>6</v>
      </c>
      <c r="H25" s="22">
        <f t="shared" si="4"/>
        <v>7.6666666666666661</v>
      </c>
      <c r="I25" s="22">
        <f t="shared" si="4"/>
        <v>6</v>
      </c>
      <c r="J25" s="101">
        <f t="shared" si="4"/>
        <v>3</v>
      </c>
      <c r="K25" s="12">
        <f t="shared" si="3"/>
        <v>6.4</v>
      </c>
    </row>
    <row r="26" spans="1:24" x14ac:dyDescent="0.2">
      <c r="A26" t="s">
        <v>65</v>
      </c>
      <c r="B26" s="8" t="s">
        <v>25</v>
      </c>
      <c r="C26" s="10"/>
      <c r="D26" s="10"/>
      <c r="E26" s="10"/>
      <c r="F26" s="10"/>
      <c r="G26" s="10"/>
      <c r="H26" s="10"/>
      <c r="I26" s="10"/>
      <c r="J26" s="10"/>
      <c r="K26" s="10"/>
    </row>
    <row r="27" spans="1:24" ht="13.5" x14ac:dyDescent="0.25">
      <c r="A27" t="s">
        <v>65</v>
      </c>
      <c r="B27" s="93" t="s">
        <v>95</v>
      </c>
    </row>
    <row r="28" spans="1:24" x14ac:dyDescent="0.2">
      <c r="A28" t="s">
        <v>65</v>
      </c>
    </row>
    <row r="29" spans="1:24" ht="12.75" customHeight="1" x14ac:dyDescent="0.2">
      <c r="A29" t="s">
        <v>65</v>
      </c>
      <c r="B29" s="2" t="s">
        <v>18</v>
      </c>
      <c r="N29" s="128" t="s">
        <v>103</v>
      </c>
      <c r="O29" s="128"/>
      <c r="P29" s="128"/>
      <c r="Q29" s="128"/>
      <c r="R29" s="128"/>
      <c r="S29" s="128"/>
      <c r="T29" s="128"/>
      <c r="U29" s="128"/>
      <c r="V29" s="128"/>
      <c r="W29" s="128"/>
      <c r="X29" s="128"/>
    </row>
    <row r="30" spans="1:24" x14ac:dyDescent="0.2">
      <c r="A30" t="s">
        <v>65</v>
      </c>
      <c r="N30" s="128"/>
      <c r="O30" s="128"/>
      <c r="P30" s="128"/>
      <c r="Q30" s="128"/>
      <c r="R30" s="128"/>
      <c r="S30" s="128"/>
      <c r="T30" s="128"/>
      <c r="U30" s="128"/>
      <c r="V30" s="128"/>
      <c r="W30" s="128"/>
      <c r="X30" s="128"/>
    </row>
    <row r="31" spans="1:24" x14ac:dyDescent="0.2">
      <c r="A31" t="s">
        <v>65</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65</v>
      </c>
      <c r="B32" s="21" t="s">
        <v>1</v>
      </c>
      <c r="C32" s="6">
        <v>110</v>
      </c>
      <c r="D32" s="6">
        <v>94</v>
      </c>
      <c r="E32" s="6">
        <v>99</v>
      </c>
      <c r="F32" s="6">
        <v>74</v>
      </c>
      <c r="G32" s="6">
        <v>86</v>
      </c>
      <c r="H32" s="6">
        <v>86</v>
      </c>
      <c r="I32" s="6">
        <v>99</v>
      </c>
      <c r="J32" s="6">
        <v>126</v>
      </c>
      <c r="K32" s="12">
        <f t="shared" ref="K32:K33" si="5">AVERAGE(F32:J32)</f>
        <v>94.2</v>
      </c>
    </row>
    <row r="33" spans="1:22" x14ac:dyDescent="0.2">
      <c r="A33" t="s">
        <v>65</v>
      </c>
      <c r="B33" s="21" t="s">
        <v>11</v>
      </c>
      <c r="C33" s="6"/>
      <c r="D33" s="6"/>
      <c r="E33" s="6">
        <v>12</v>
      </c>
      <c r="F33" s="6">
        <v>6</v>
      </c>
      <c r="G33" s="6">
        <v>2</v>
      </c>
      <c r="H33" s="6">
        <v>1</v>
      </c>
      <c r="I33" s="6">
        <v>3</v>
      </c>
      <c r="J33" s="6">
        <v>1</v>
      </c>
      <c r="K33" s="12">
        <f t="shared" si="5"/>
        <v>2.6</v>
      </c>
    </row>
    <row r="34" spans="1:22" ht="12.75" customHeight="1" x14ac:dyDescent="0.25">
      <c r="A34" t="s">
        <v>65</v>
      </c>
      <c r="B34" s="93" t="s">
        <v>96</v>
      </c>
    </row>
    <row r="35" spans="1:22" x14ac:dyDescent="0.2">
      <c r="A35" t="s">
        <v>65</v>
      </c>
    </row>
    <row r="36" spans="1:22" x14ac:dyDescent="0.2">
      <c r="A36" t="s">
        <v>65</v>
      </c>
      <c r="B36" s="2" t="s">
        <v>19</v>
      </c>
    </row>
    <row r="37" spans="1:22" x14ac:dyDescent="0.2">
      <c r="A37" t="s">
        <v>65</v>
      </c>
    </row>
    <row r="38" spans="1:22" x14ac:dyDescent="0.2">
      <c r="A38" t="s">
        <v>65</v>
      </c>
      <c r="C38" s="5" t="s">
        <v>67</v>
      </c>
      <c r="D38" s="5" t="s">
        <v>68</v>
      </c>
      <c r="E38" s="5" t="s">
        <v>82</v>
      </c>
      <c r="F38" s="5" t="s">
        <v>85</v>
      </c>
      <c r="G38" s="5" t="s">
        <v>89</v>
      </c>
      <c r="H38" s="5" t="s">
        <v>92</v>
      </c>
      <c r="I38" s="5" t="s">
        <v>93</v>
      </c>
      <c r="J38" s="99" t="s">
        <v>140</v>
      </c>
      <c r="K38" s="4" t="s">
        <v>94</v>
      </c>
    </row>
    <row r="39" spans="1:22" x14ac:dyDescent="0.2">
      <c r="A39" t="s">
        <v>65</v>
      </c>
      <c r="B39" s="21" t="s">
        <v>1</v>
      </c>
      <c r="C39" s="12">
        <v>4.5135135135135132</v>
      </c>
      <c r="D39" s="12">
        <f t="shared" ref="D39:J39" si="6">D15/D32</f>
        <v>4.9148936170212769</v>
      </c>
      <c r="E39" s="12">
        <f t="shared" si="6"/>
        <v>4.4646464646464645</v>
      </c>
      <c r="F39" s="12">
        <f t="shared" si="6"/>
        <v>5.7837837837837842</v>
      </c>
      <c r="G39" s="12">
        <f t="shared" si="6"/>
        <v>5.4651162790697674</v>
      </c>
      <c r="H39" s="12">
        <f t="shared" si="6"/>
        <v>6.2674418604651159</v>
      </c>
      <c r="I39" s="12">
        <f t="shared" si="6"/>
        <v>6.0707070707070709</v>
      </c>
      <c r="J39" s="12">
        <f t="shared" si="6"/>
        <v>4.7698412698412698</v>
      </c>
      <c r="K39" s="12">
        <f t="shared" ref="K39:K40" si="7">AVERAGE(F39:J39)</f>
        <v>5.6713780527734006</v>
      </c>
    </row>
    <row r="40" spans="1:22" x14ac:dyDescent="0.2">
      <c r="A40" t="s">
        <v>65</v>
      </c>
      <c r="B40" s="21" t="s">
        <v>11</v>
      </c>
      <c r="C40" s="12"/>
      <c r="D40" s="12"/>
      <c r="E40" s="12">
        <f t="shared" ref="E40" si="8">E24/(E33+E34)</f>
        <v>2.5</v>
      </c>
      <c r="F40" s="12">
        <f t="shared" ref="F40:J40" si="9">F24/F33</f>
        <v>2.3333333333333335</v>
      </c>
      <c r="G40" s="12">
        <f t="shared" si="9"/>
        <v>5</v>
      </c>
      <c r="H40" s="12">
        <f t="shared" si="9"/>
        <v>13</v>
      </c>
      <c r="I40" s="12">
        <f t="shared" si="9"/>
        <v>4.666666666666667</v>
      </c>
      <c r="J40" s="12">
        <f t="shared" si="9"/>
        <v>9</v>
      </c>
      <c r="K40" s="12">
        <f t="shared" si="7"/>
        <v>6.8</v>
      </c>
    </row>
    <row r="41" spans="1:22" x14ac:dyDescent="0.2">
      <c r="A41" t="s">
        <v>65</v>
      </c>
      <c r="B41" s="10"/>
      <c r="C41" s="10"/>
      <c r="D41" s="10"/>
      <c r="E41" s="10"/>
      <c r="F41" s="10"/>
      <c r="G41" s="10"/>
      <c r="H41" s="10"/>
      <c r="I41" s="10"/>
      <c r="J41" s="10"/>
      <c r="K41" s="10"/>
    </row>
    <row r="42" spans="1:22" x14ac:dyDescent="0.2">
      <c r="A42" t="s">
        <v>65</v>
      </c>
    </row>
    <row r="43" spans="1:22" x14ac:dyDescent="0.2">
      <c r="A43" t="s">
        <v>65</v>
      </c>
      <c r="B43" s="2" t="s">
        <v>7</v>
      </c>
      <c r="N43" s="114" t="s">
        <v>131</v>
      </c>
    </row>
    <row r="44" spans="1:22" x14ac:dyDescent="0.2">
      <c r="A44" t="s">
        <v>65</v>
      </c>
    </row>
    <row r="45" spans="1:22" x14ac:dyDescent="0.2">
      <c r="A45" t="s">
        <v>65</v>
      </c>
      <c r="B45" s="7"/>
      <c r="C45" s="5" t="s">
        <v>67</v>
      </c>
      <c r="D45" s="5" t="s">
        <v>68</v>
      </c>
      <c r="E45" s="5" t="s">
        <v>82</v>
      </c>
      <c r="F45" s="5" t="s">
        <v>85</v>
      </c>
      <c r="G45" s="5" t="s">
        <v>89</v>
      </c>
      <c r="H45" s="5" t="s">
        <v>92</v>
      </c>
      <c r="I45" s="5" t="s">
        <v>93</v>
      </c>
      <c r="J45" s="99" t="s">
        <v>140</v>
      </c>
      <c r="K45" s="4" t="s">
        <v>94</v>
      </c>
    </row>
    <row r="46" spans="1:22" x14ac:dyDescent="0.2">
      <c r="A46" t="s">
        <v>65</v>
      </c>
      <c r="B46" s="6" t="s">
        <v>20</v>
      </c>
      <c r="C46" s="73">
        <v>6414</v>
      </c>
      <c r="D46" s="73">
        <v>6444</v>
      </c>
      <c r="E46" s="96">
        <v>8108</v>
      </c>
      <c r="F46" s="96">
        <v>7885</v>
      </c>
      <c r="G46" s="96">
        <v>8791</v>
      </c>
      <c r="H46" s="96">
        <v>9249</v>
      </c>
      <c r="I46" s="73">
        <v>9960</v>
      </c>
      <c r="J46" s="102">
        <v>10770</v>
      </c>
      <c r="K46" s="124">
        <f t="shared" ref="K46:K48" si="10">AVERAGE(F46:J46)</f>
        <v>9331</v>
      </c>
      <c r="L46" s="109"/>
      <c r="N46" s="137" t="s">
        <v>132</v>
      </c>
      <c r="O46" s="137"/>
      <c r="P46" s="137"/>
      <c r="Q46" s="137"/>
      <c r="R46" s="137"/>
      <c r="S46" s="137"/>
      <c r="T46" s="137"/>
      <c r="U46" s="137"/>
      <c r="V46" s="137"/>
    </row>
    <row r="47" spans="1:22" x14ac:dyDescent="0.2">
      <c r="A47" t="s">
        <v>65</v>
      </c>
      <c r="B47" s="6" t="s">
        <v>11</v>
      </c>
      <c r="C47" s="73">
        <v>282</v>
      </c>
      <c r="D47" s="73">
        <v>249</v>
      </c>
      <c r="E47" s="96">
        <v>550</v>
      </c>
      <c r="F47" s="96">
        <v>519</v>
      </c>
      <c r="G47" s="96">
        <v>714</v>
      </c>
      <c r="H47" s="96">
        <v>838</v>
      </c>
      <c r="I47" s="73">
        <v>612</v>
      </c>
      <c r="J47" s="102">
        <v>471</v>
      </c>
      <c r="K47" s="124">
        <f t="shared" si="10"/>
        <v>630.79999999999995</v>
      </c>
      <c r="L47" s="109"/>
      <c r="N47" s="137"/>
      <c r="O47" s="137"/>
      <c r="P47" s="137"/>
      <c r="Q47" s="137"/>
      <c r="R47" s="137"/>
      <c r="S47" s="137"/>
      <c r="T47" s="137"/>
      <c r="U47" s="137"/>
      <c r="V47" s="137"/>
    </row>
    <row r="48" spans="1:22" x14ac:dyDescent="0.2">
      <c r="A48" t="s">
        <v>65</v>
      </c>
      <c r="B48" s="6" t="s">
        <v>5</v>
      </c>
      <c r="C48" s="73">
        <v>6696</v>
      </c>
      <c r="D48" s="73">
        <f>SUM(D46:D47)</f>
        <v>6693</v>
      </c>
      <c r="E48" s="96">
        <v>8658</v>
      </c>
      <c r="F48" s="96">
        <v>8404</v>
      </c>
      <c r="G48" s="96">
        <v>9505</v>
      </c>
      <c r="H48" s="96">
        <v>10087</v>
      </c>
      <c r="I48" s="73">
        <v>10572</v>
      </c>
      <c r="J48" s="102">
        <v>11241</v>
      </c>
      <c r="K48" s="124">
        <f t="shared" si="10"/>
        <v>9961.7999999999993</v>
      </c>
      <c r="L48" s="109"/>
      <c r="N48" s="137"/>
      <c r="O48" s="137"/>
      <c r="P48" s="137"/>
      <c r="Q48" s="137"/>
      <c r="R48" s="137"/>
      <c r="S48" s="137"/>
      <c r="T48" s="137"/>
      <c r="U48" s="137"/>
      <c r="V48" s="137"/>
    </row>
    <row r="49" spans="1:24" x14ac:dyDescent="0.2">
      <c r="A49" t="s">
        <v>65</v>
      </c>
    </row>
    <row r="50" spans="1:24" x14ac:dyDescent="0.2">
      <c r="A50" t="s">
        <v>65</v>
      </c>
    </row>
    <row r="51" spans="1:24" x14ac:dyDescent="0.2">
      <c r="A51" t="s">
        <v>65</v>
      </c>
      <c r="B51" s="2" t="s">
        <v>8</v>
      </c>
    </row>
    <row r="52" spans="1:24" x14ac:dyDescent="0.2">
      <c r="A52" t="s">
        <v>65</v>
      </c>
    </row>
    <row r="53" spans="1:24" x14ac:dyDescent="0.2">
      <c r="A53" t="s">
        <v>65</v>
      </c>
      <c r="B53" s="7"/>
      <c r="C53" s="5" t="s">
        <v>67</v>
      </c>
      <c r="D53" s="5" t="s">
        <v>68</v>
      </c>
      <c r="E53" s="5" t="s">
        <v>82</v>
      </c>
      <c r="F53" s="5" t="s">
        <v>85</v>
      </c>
      <c r="G53" s="5" t="s">
        <v>89</v>
      </c>
      <c r="H53" s="5" t="s">
        <v>92</v>
      </c>
      <c r="I53" s="5" t="s">
        <v>93</v>
      </c>
      <c r="J53" s="99" t="s">
        <v>140</v>
      </c>
      <c r="K53" s="4" t="s">
        <v>94</v>
      </c>
    </row>
    <row r="54" spans="1:24" x14ac:dyDescent="0.2">
      <c r="A54" t="s">
        <v>65</v>
      </c>
      <c r="B54" s="6" t="s">
        <v>9</v>
      </c>
      <c r="C54" s="6"/>
      <c r="D54" s="6"/>
      <c r="E54" s="6"/>
      <c r="F54" s="6"/>
      <c r="G54" s="6"/>
      <c r="H54" s="6"/>
      <c r="I54" s="6"/>
      <c r="J54" s="6"/>
      <c r="K54" s="12" t="e">
        <f t="shared" ref="K54:K56" si="11">AVERAGE(F54:J54)</f>
        <v>#DIV/0!</v>
      </c>
    </row>
    <row r="55" spans="1:24" x14ac:dyDescent="0.2">
      <c r="A55" t="s">
        <v>65</v>
      </c>
      <c r="B55" s="6" t="s">
        <v>10</v>
      </c>
      <c r="C55" s="6">
        <v>29</v>
      </c>
      <c r="D55" s="6">
        <v>30</v>
      </c>
      <c r="E55" s="6">
        <v>30</v>
      </c>
      <c r="F55" s="6">
        <v>29</v>
      </c>
      <c r="G55" s="6">
        <v>30</v>
      </c>
      <c r="H55" s="6">
        <v>33</v>
      </c>
      <c r="I55" s="6">
        <v>33</v>
      </c>
      <c r="J55" s="6">
        <v>32</v>
      </c>
      <c r="K55" s="12">
        <f t="shared" si="11"/>
        <v>31.4</v>
      </c>
    </row>
    <row r="56" spans="1:24" x14ac:dyDescent="0.2">
      <c r="A56" t="s">
        <v>65</v>
      </c>
      <c r="B56" s="6" t="s">
        <v>11</v>
      </c>
      <c r="C56" s="27">
        <v>30</v>
      </c>
      <c r="D56" s="27">
        <v>15</v>
      </c>
      <c r="E56" s="27">
        <v>11</v>
      </c>
      <c r="F56" s="27">
        <v>14</v>
      </c>
      <c r="G56" s="27">
        <v>19</v>
      </c>
      <c r="H56" s="27">
        <v>19</v>
      </c>
      <c r="I56" s="27">
        <v>17</v>
      </c>
      <c r="J56" s="27">
        <v>18</v>
      </c>
      <c r="K56" s="12">
        <f t="shared" si="11"/>
        <v>17.399999999999999</v>
      </c>
    </row>
    <row r="57" spans="1:24" x14ac:dyDescent="0.2">
      <c r="A57" t="s">
        <v>65</v>
      </c>
      <c r="B57" s="16" t="s">
        <v>22</v>
      </c>
    </row>
    <row r="58" spans="1:24" x14ac:dyDescent="0.2">
      <c r="A58" t="s">
        <v>65</v>
      </c>
    </row>
    <row r="59" spans="1:24" x14ac:dyDescent="0.2">
      <c r="A59" t="s">
        <v>65</v>
      </c>
    </row>
    <row r="60" spans="1:24" x14ac:dyDescent="0.2">
      <c r="A60" t="s">
        <v>65</v>
      </c>
      <c r="B60" s="2" t="s">
        <v>24</v>
      </c>
      <c r="D60" s="78" t="s">
        <v>90</v>
      </c>
      <c r="N60" s="128" t="s">
        <v>101</v>
      </c>
      <c r="O60" s="128"/>
      <c r="P60" s="128"/>
      <c r="Q60" s="128"/>
      <c r="R60" s="128"/>
      <c r="S60" s="128"/>
      <c r="T60" s="128"/>
      <c r="U60" s="128"/>
      <c r="V60" s="128"/>
      <c r="W60" s="128"/>
      <c r="X60" s="128"/>
    </row>
    <row r="61" spans="1:24" x14ac:dyDescent="0.2">
      <c r="A61" t="s">
        <v>65</v>
      </c>
      <c r="B61" s="104" t="s">
        <v>100</v>
      </c>
      <c r="N61" s="128"/>
      <c r="O61" s="128"/>
      <c r="P61" s="128"/>
      <c r="Q61" s="128"/>
      <c r="R61" s="128"/>
      <c r="S61" s="128"/>
      <c r="T61" s="128"/>
      <c r="U61" s="128"/>
      <c r="V61" s="128"/>
      <c r="W61" s="128"/>
      <c r="X61" s="128"/>
    </row>
    <row r="62" spans="1:24" x14ac:dyDescent="0.2">
      <c r="A62" t="s">
        <v>65</v>
      </c>
      <c r="B62" s="7"/>
      <c r="C62" s="5" t="s">
        <v>67</v>
      </c>
      <c r="D62" s="5" t="s">
        <v>68</v>
      </c>
      <c r="E62" s="5" t="s">
        <v>82</v>
      </c>
      <c r="F62" s="5" t="s">
        <v>85</v>
      </c>
      <c r="G62" s="5" t="s">
        <v>89</v>
      </c>
      <c r="H62" s="5" t="s">
        <v>92</v>
      </c>
      <c r="I62" s="5" t="s">
        <v>93</v>
      </c>
      <c r="J62" s="99" t="s">
        <v>140</v>
      </c>
      <c r="K62" s="4" t="s">
        <v>94</v>
      </c>
    </row>
    <row r="63" spans="1:24" x14ac:dyDescent="0.2">
      <c r="A63" t="s">
        <v>65</v>
      </c>
      <c r="B63" s="6" t="s">
        <v>3</v>
      </c>
      <c r="C63" s="17">
        <v>13</v>
      </c>
      <c r="D63" s="17">
        <v>14</v>
      </c>
      <c r="E63" s="17">
        <v>15</v>
      </c>
      <c r="F63" s="17">
        <v>14</v>
      </c>
      <c r="G63" s="17">
        <v>14</v>
      </c>
      <c r="H63" s="17">
        <v>13</v>
      </c>
      <c r="I63" s="17">
        <v>13</v>
      </c>
      <c r="J63" s="17">
        <v>14</v>
      </c>
      <c r="K63" s="12">
        <f t="shared" ref="K63:K66" si="12">AVERAGE(F63:J63)</f>
        <v>13.6</v>
      </c>
      <c r="N63" s="132" t="s">
        <v>139</v>
      </c>
      <c r="O63" s="132"/>
      <c r="P63" s="132"/>
      <c r="Q63" s="132"/>
      <c r="R63" s="132"/>
      <c r="S63" s="132"/>
      <c r="T63" s="132"/>
      <c r="U63" s="132"/>
      <c r="V63" s="132"/>
      <c r="W63" s="132"/>
      <c r="X63" s="132"/>
    </row>
    <row r="64" spans="1:24" x14ac:dyDescent="0.2">
      <c r="A64" t="s">
        <v>65</v>
      </c>
      <c r="B64" s="6" t="s">
        <v>4</v>
      </c>
      <c r="C64" s="17">
        <v>2</v>
      </c>
      <c r="D64" s="17">
        <v>5</v>
      </c>
      <c r="E64" s="17">
        <v>2</v>
      </c>
      <c r="F64" s="17">
        <v>3</v>
      </c>
      <c r="G64" s="17">
        <v>2</v>
      </c>
      <c r="H64" s="17">
        <v>2</v>
      </c>
      <c r="I64" s="17">
        <v>5</v>
      </c>
      <c r="J64" s="17">
        <v>5</v>
      </c>
      <c r="K64" s="12">
        <f t="shared" si="12"/>
        <v>3.4</v>
      </c>
      <c r="N64" s="132"/>
      <c r="O64" s="132"/>
      <c r="P64" s="132"/>
      <c r="Q64" s="132"/>
      <c r="R64" s="132"/>
      <c r="S64" s="132"/>
      <c r="T64" s="132"/>
      <c r="U64" s="132"/>
      <c r="V64" s="132"/>
      <c r="W64" s="132"/>
      <c r="X64" s="132"/>
    </row>
    <row r="65" spans="1:24" x14ac:dyDescent="0.2">
      <c r="A65" t="s">
        <v>65</v>
      </c>
      <c r="B65" s="6" t="s">
        <v>5</v>
      </c>
      <c r="C65" s="6">
        <v>15</v>
      </c>
      <c r="D65" s="6">
        <f>SUM(D63:D64)</f>
        <v>19</v>
      </c>
      <c r="E65" s="6">
        <f>SUM(E63:E64)</f>
        <v>17</v>
      </c>
      <c r="F65" s="6">
        <f>SUM(F63:F64)</f>
        <v>17</v>
      </c>
      <c r="G65" s="6">
        <f>SUM(G63:G64)</f>
        <v>16</v>
      </c>
      <c r="H65" s="6">
        <v>15</v>
      </c>
      <c r="I65" s="6">
        <v>18</v>
      </c>
      <c r="J65" s="6">
        <v>19</v>
      </c>
      <c r="K65" s="12">
        <f t="shared" si="12"/>
        <v>17</v>
      </c>
      <c r="N65" s="132"/>
      <c r="O65" s="132"/>
      <c r="P65" s="132"/>
      <c r="Q65" s="132"/>
      <c r="R65" s="132"/>
      <c r="S65" s="132"/>
      <c r="T65" s="132"/>
      <c r="U65" s="132"/>
      <c r="V65" s="132"/>
      <c r="W65" s="132"/>
      <c r="X65" s="132"/>
    </row>
    <row r="66" spans="1:24" x14ac:dyDescent="0.2">
      <c r="A66" t="s">
        <v>65</v>
      </c>
      <c r="B66" s="11" t="s">
        <v>23</v>
      </c>
      <c r="C66" s="12">
        <v>13.666666666666666</v>
      </c>
      <c r="D66" s="12">
        <f t="shared" ref="D66:I66" si="13">D63+D64/3</f>
        <v>15.666666666666666</v>
      </c>
      <c r="E66" s="12">
        <f t="shared" si="13"/>
        <v>15.666666666666666</v>
      </c>
      <c r="F66" s="12">
        <f t="shared" si="13"/>
        <v>15</v>
      </c>
      <c r="G66" s="12">
        <f t="shared" si="13"/>
        <v>14.666666666666666</v>
      </c>
      <c r="H66" s="12">
        <f t="shared" si="13"/>
        <v>13.666666666666666</v>
      </c>
      <c r="I66" s="12">
        <f t="shared" si="13"/>
        <v>14.666666666666666</v>
      </c>
      <c r="J66" s="12">
        <f t="shared" ref="J66" si="14">J63+J64/3</f>
        <v>15.666666666666666</v>
      </c>
      <c r="K66" s="12">
        <f t="shared" si="12"/>
        <v>14.733333333333331</v>
      </c>
      <c r="N66" s="132"/>
      <c r="O66" s="132"/>
      <c r="P66" s="132"/>
      <c r="Q66" s="132"/>
      <c r="R66" s="132"/>
      <c r="S66" s="132"/>
      <c r="T66" s="132"/>
      <c r="U66" s="132"/>
      <c r="V66" s="132"/>
      <c r="W66" s="132"/>
      <c r="X66" s="132"/>
    </row>
    <row r="67" spans="1:24" x14ac:dyDescent="0.2">
      <c r="A67" t="s">
        <v>65</v>
      </c>
      <c r="B67" s="8" t="s">
        <v>26</v>
      </c>
    </row>
    <row r="68" spans="1:24" x14ac:dyDescent="0.2">
      <c r="A68" t="s">
        <v>65</v>
      </c>
    </row>
    <row r="69" spans="1:24" x14ac:dyDescent="0.2">
      <c r="A69" t="s">
        <v>65</v>
      </c>
    </row>
    <row r="70" spans="1:24" x14ac:dyDescent="0.2">
      <c r="A70" t="s">
        <v>65</v>
      </c>
      <c r="B70" s="2" t="s">
        <v>27</v>
      </c>
    </row>
    <row r="71" spans="1:24" x14ac:dyDescent="0.2">
      <c r="A71" t="s">
        <v>65</v>
      </c>
      <c r="B71" s="2"/>
    </row>
    <row r="72" spans="1:24" x14ac:dyDescent="0.2">
      <c r="A72" t="s">
        <v>65</v>
      </c>
      <c r="C72" s="5" t="s">
        <v>67</v>
      </c>
      <c r="D72" s="5" t="s">
        <v>68</v>
      </c>
      <c r="E72" s="5" t="s">
        <v>82</v>
      </c>
      <c r="F72" s="5" t="s">
        <v>85</v>
      </c>
      <c r="G72" s="5" t="s">
        <v>89</v>
      </c>
      <c r="H72" s="5" t="s">
        <v>92</v>
      </c>
      <c r="I72" s="5" t="s">
        <v>93</v>
      </c>
      <c r="J72" s="99" t="s">
        <v>140</v>
      </c>
      <c r="K72" s="4" t="s">
        <v>94</v>
      </c>
    </row>
    <row r="73" spans="1:24" x14ac:dyDescent="0.2">
      <c r="A73" t="s">
        <v>65</v>
      </c>
      <c r="B73" s="6" t="s">
        <v>6</v>
      </c>
      <c r="C73" s="12">
        <v>26.073170731707318</v>
      </c>
      <c r="D73" s="12">
        <f>(D16+D25)/D66</f>
        <v>19.74468085106383</v>
      </c>
      <c r="E73" s="12">
        <f>(E16+E25)/E66</f>
        <v>20.553191489361701</v>
      </c>
      <c r="F73" s="12">
        <f>(F16+F25)/F66</f>
        <v>22.133333333333333</v>
      </c>
      <c r="G73" s="12">
        <f t="shared" ref="G73:J73" si="15">(G16+G25)/G66</f>
        <v>28.545454545454547</v>
      </c>
      <c r="H73" s="12">
        <f t="shared" si="15"/>
        <v>35.219512195121958</v>
      </c>
      <c r="I73" s="12">
        <f t="shared" si="15"/>
        <v>35.43181818181818</v>
      </c>
      <c r="J73" s="12">
        <f t="shared" si="15"/>
        <v>33.531914893617028</v>
      </c>
      <c r="K73" s="12">
        <f t="shared" ref="K73" si="16">AVERAGE(F73:J73)</f>
        <v>30.97240662986901</v>
      </c>
    </row>
    <row r="74" spans="1:24" x14ac:dyDescent="0.2">
      <c r="A74" t="s">
        <v>65</v>
      </c>
      <c r="C74" s="10"/>
      <c r="D74" s="10"/>
      <c r="E74" s="10"/>
      <c r="F74" s="10"/>
      <c r="G74" s="10"/>
      <c r="H74" s="10"/>
      <c r="I74" s="10"/>
      <c r="J74" s="10"/>
      <c r="K74" s="10"/>
    </row>
    <row r="75" spans="1:24" x14ac:dyDescent="0.2">
      <c r="A75" t="s">
        <v>65</v>
      </c>
    </row>
    <row r="76" spans="1:24" x14ac:dyDescent="0.2">
      <c r="A76" t="s">
        <v>65</v>
      </c>
      <c r="B76" s="2" t="s">
        <v>14</v>
      </c>
    </row>
    <row r="77" spans="1:24" x14ac:dyDescent="0.2">
      <c r="A77" t="s">
        <v>65</v>
      </c>
      <c r="B77" s="2"/>
    </row>
    <row r="78" spans="1:24" x14ac:dyDescent="0.2">
      <c r="A78" t="s">
        <v>65</v>
      </c>
      <c r="C78" s="5" t="s">
        <v>67</v>
      </c>
      <c r="D78" s="5" t="s">
        <v>68</v>
      </c>
      <c r="E78" s="5" t="s">
        <v>82</v>
      </c>
      <c r="F78" s="5" t="s">
        <v>85</v>
      </c>
      <c r="G78" s="5" t="s">
        <v>85</v>
      </c>
      <c r="H78" s="5" t="s">
        <v>92</v>
      </c>
      <c r="I78" s="5" t="s">
        <v>93</v>
      </c>
      <c r="J78" s="99" t="s">
        <v>140</v>
      </c>
      <c r="K78" s="4" t="s">
        <v>94</v>
      </c>
    </row>
    <row r="79" spans="1:24" x14ac:dyDescent="0.2">
      <c r="A79" t="s">
        <v>65</v>
      </c>
      <c r="B79" s="6" t="s">
        <v>12</v>
      </c>
      <c r="C79" s="12">
        <v>489.95121951219517</v>
      </c>
      <c r="D79" s="12">
        <f t="shared" ref="D79:I79" si="17">D48/D66</f>
        <v>427.21276595744683</v>
      </c>
      <c r="E79" s="12">
        <f t="shared" si="17"/>
        <v>552.63829787234044</v>
      </c>
      <c r="F79" s="12">
        <f t="shared" si="17"/>
        <v>560.26666666666665</v>
      </c>
      <c r="G79" s="12">
        <f t="shared" si="17"/>
        <v>648.06818181818187</v>
      </c>
      <c r="H79" s="12">
        <f t="shared" si="17"/>
        <v>738.07317073170736</v>
      </c>
      <c r="I79" s="12">
        <f t="shared" si="17"/>
        <v>720.81818181818187</v>
      </c>
      <c r="J79" s="12">
        <f t="shared" ref="J79" si="18">J48/J66</f>
        <v>717.51063829787233</v>
      </c>
      <c r="K79" s="12">
        <f t="shared" ref="K79" si="19">AVERAGE(F79:J79)</f>
        <v>676.94736786652197</v>
      </c>
    </row>
    <row r="80" spans="1:24" x14ac:dyDescent="0.2">
      <c r="A80" t="s">
        <v>65</v>
      </c>
      <c r="C80" s="10"/>
      <c r="D80" s="10"/>
      <c r="E80" s="10"/>
      <c r="F80" s="10"/>
      <c r="G80" s="10"/>
      <c r="H80" s="5"/>
      <c r="I80" s="5"/>
      <c r="J80" s="99"/>
      <c r="K80" s="10"/>
    </row>
    <row r="81" spans="1:10" x14ac:dyDescent="0.2">
      <c r="A81" t="s">
        <v>65</v>
      </c>
      <c r="H81" s="5"/>
      <c r="I81" s="5"/>
      <c r="J81" s="99"/>
    </row>
  </sheetData>
  <mergeCells count="7">
    <mergeCell ref="N63:X66"/>
    <mergeCell ref="N17:X20"/>
    <mergeCell ref="N46:V48"/>
    <mergeCell ref="N9:X10"/>
    <mergeCell ref="N12:X15"/>
    <mergeCell ref="N60:X61"/>
    <mergeCell ref="N29:X31"/>
  </mergeCells>
  <phoneticPr fontId="11" type="noConversion"/>
  <pageMargins left="0.8" right="0.25" top="0.5" bottom="0.5" header="0.5" footer="0.5"/>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R50" sqref="R50"/>
    </sheetView>
  </sheetViews>
  <sheetFormatPr defaultRowHeight="12.75" x14ac:dyDescent="0.2"/>
  <cols>
    <col min="1" max="1" width="12.85546875" style="111" hidden="1" customWidth="1"/>
    <col min="2" max="2" width="18.7109375" style="111" customWidth="1"/>
    <col min="3" max="5" width="12.7109375" style="111" hidden="1" customWidth="1"/>
    <col min="6" max="11" width="12.7109375" style="111" customWidth="1"/>
    <col min="12" max="16384" width="9.140625" style="111"/>
  </cols>
  <sheetData>
    <row r="1" spans="1:24" x14ac:dyDescent="0.2">
      <c r="A1" s="19" t="s">
        <v>77</v>
      </c>
      <c r="B1" s="113" t="s">
        <v>0</v>
      </c>
      <c r="C1" s="113"/>
      <c r="D1" s="113"/>
      <c r="E1" s="113"/>
      <c r="F1" s="20"/>
      <c r="G1" s="20"/>
      <c r="H1" s="20"/>
      <c r="I1" s="20"/>
      <c r="J1" s="20"/>
      <c r="K1" s="20"/>
    </row>
    <row r="2" spans="1:24" x14ac:dyDescent="0.2">
      <c r="A2" s="19" t="s">
        <v>77</v>
      </c>
      <c r="B2" s="113" t="s">
        <v>91</v>
      </c>
      <c r="C2" s="113"/>
      <c r="D2" s="113"/>
      <c r="E2" s="113"/>
      <c r="F2" s="48"/>
      <c r="G2" s="48"/>
      <c r="H2" s="48"/>
      <c r="I2" s="48"/>
      <c r="J2" s="48"/>
      <c r="K2" s="20"/>
    </row>
    <row r="3" spans="1:24" x14ac:dyDescent="0.2">
      <c r="A3" s="19" t="s">
        <v>77</v>
      </c>
    </row>
    <row r="4" spans="1:24" x14ac:dyDescent="0.2">
      <c r="A4" s="19" t="s">
        <v>77</v>
      </c>
      <c r="B4" s="113" t="s">
        <v>109</v>
      </c>
      <c r="C4" s="113"/>
      <c r="D4" s="113"/>
      <c r="E4" s="113"/>
      <c r="F4" s="113"/>
      <c r="G4" s="113"/>
      <c r="H4" s="113"/>
      <c r="I4" s="113"/>
      <c r="J4" s="113"/>
      <c r="K4" s="113"/>
    </row>
    <row r="5" spans="1:24" x14ac:dyDescent="0.2">
      <c r="A5" s="19" t="s">
        <v>77</v>
      </c>
      <c r="B5" s="88"/>
      <c r="C5" s="88"/>
      <c r="D5" s="88"/>
      <c r="E5" s="88"/>
      <c r="F5" s="88"/>
      <c r="H5" s="88"/>
      <c r="I5" s="88"/>
      <c r="J5" s="88"/>
      <c r="K5" s="87"/>
    </row>
    <row r="6" spans="1:24" ht="18" x14ac:dyDescent="0.25">
      <c r="A6" s="19" t="s">
        <v>77</v>
      </c>
      <c r="B6" s="9" t="s">
        <v>141</v>
      </c>
      <c r="C6" s="88"/>
      <c r="D6" s="75"/>
      <c r="F6" s="88"/>
      <c r="G6" s="88"/>
      <c r="H6" s="88"/>
      <c r="I6" s="88"/>
      <c r="J6" s="88"/>
      <c r="K6" s="39"/>
    </row>
    <row r="7" spans="1:24" ht="13.5" x14ac:dyDescent="0.25">
      <c r="A7" s="19"/>
      <c r="B7" s="134"/>
      <c r="C7" s="134"/>
      <c r="D7" s="134"/>
      <c r="E7" s="134"/>
      <c r="F7" s="134"/>
      <c r="G7" s="119"/>
      <c r="H7" s="119"/>
      <c r="I7" s="119"/>
      <c r="J7" s="88"/>
    </row>
    <row r="8" spans="1:24" x14ac:dyDescent="0.2">
      <c r="A8" s="19" t="s">
        <v>77</v>
      </c>
    </row>
    <row r="9" spans="1:24" x14ac:dyDescent="0.2">
      <c r="A9" s="19" t="s">
        <v>77</v>
      </c>
      <c r="B9" s="2" t="s">
        <v>16</v>
      </c>
      <c r="N9" s="131" t="s">
        <v>102</v>
      </c>
      <c r="O9" s="131"/>
      <c r="P9" s="131"/>
      <c r="Q9" s="131"/>
      <c r="R9" s="131"/>
      <c r="S9" s="131"/>
      <c r="T9" s="131"/>
      <c r="U9" s="131"/>
      <c r="V9" s="131"/>
      <c r="W9" s="131"/>
      <c r="X9" s="131"/>
    </row>
    <row r="10" spans="1:24" x14ac:dyDescent="0.2">
      <c r="A10" s="19" t="s">
        <v>77</v>
      </c>
      <c r="N10" s="131"/>
      <c r="O10" s="131"/>
      <c r="P10" s="131"/>
      <c r="Q10" s="131"/>
      <c r="R10" s="131"/>
      <c r="S10" s="131"/>
      <c r="T10" s="131"/>
      <c r="U10" s="131"/>
      <c r="V10" s="131"/>
      <c r="W10" s="131"/>
      <c r="X10" s="131"/>
    </row>
    <row r="11" spans="1:24" x14ac:dyDescent="0.2">
      <c r="A11" s="19" t="s">
        <v>77</v>
      </c>
      <c r="B11" s="3" t="s">
        <v>20</v>
      </c>
      <c r="C11" s="99" t="s">
        <v>67</v>
      </c>
      <c r="D11" s="99" t="s">
        <v>68</v>
      </c>
      <c r="E11" s="99" t="s">
        <v>82</v>
      </c>
      <c r="F11" s="99" t="s">
        <v>85</v>
      </c>
      <c r="G11" s="99" t="s">
        <v>89</v>
      </c>
      <c r="H11" s="99" t="s">
        <v>92</v>
      </c>
      <c r="I11" s="99" t="s">
        <v>93</v>
      </c>
      <c r="J11" s="99" t="s">
        <v>140</v>
      </c>
      <c r="K11" s="112" t="s">
        <v>94</v>
      </c>
    </row>
    <row r="12" spans="1:24" x14ac:dyDescent="0.2">
      <c r="A12" s="19" t="s">
        <v>77</v>
      </c>
      <c r="B12" s="6" t="s">
        <v>2</v>
      </c>
      <c r="C12" s="6"/>
      <c r="D12" s="6"/>
      <c r="E12" s="6"/>
      <c r="F12" s="6"/>
      <c r="G12" s="6"/>
      <c r="H12" s="6"/>
      <c r="I12" s="6"/>
      <c r="J12" s="6"/>
      <c r="K12" s="6"/>
      <c r="N12" s="132" t="s">
        <v>114</v>
      </c>
      <c r="O12" s="132"/>
      <c r="P12" s="132"/>
      <c r="Q12" s="132"/>
      <c r="R12" s="132"/>
      <c r="S12" s="132"/>
      <c r="T12" s="132"/>
      <c r="U12" s="132"/>
      <c r="V12" s="132"/>
      <c r="W12" s="132"/>
      <c r="X12" s="132"/>
    </row>
    <row r="13" spans="1:24" x14ac:dyDescent="0.2">
      <c r="A13" s="19" t="s">
        <v>77</v>
      </c>
      <c r="B13" s="6" t="s">
        <v>3</v>
      </c>
      <c r="C13" s="6"/>
      <c r="D13" s="6"/>
      <c r="E13" s="6"/>
      <c r="F13" s="6"/>
      <c r="G13" s="6"/>
      <c r="H13" s="6"/>
      <c r="I13" s="6"/>
      <c r="J13" s="6"/>
      <c r="K13" s="12"/>
      <c r="N13" s="132"/>
      <c r="O13" s="132"/>
      <c r="P13" s="132"/>
      <c r="Q13" s="132"/>
      <c r="R13" s="132"/>
      <c r="S13" s="132"/>
      <c r="T13" s="132"/>
      <c r="U13" s="132"/>
      <c r="V13" s="132"/>
      <c r="W13" s="132"/>
      <c r="X13" s="132"/>
    </row>
    <row r="14" spans="1:24" x14ac:dyDescent="0.2">
      <c r="A14" s="19" t="s">
        <v>77</v>
      </c>
      <c r="B14" s="6" t="s">
        <v>4</v>
      </c>
      <c r="C14" s="6"/>
      <c r="D14" s="6"/>
      <c r="E14" s="6"/>
      <c r="F14" s="6"/>
      <c r="G14" s="6"/>
      <c r="H14" s="6"/>
      <c r="I14" s="6"/>
      <c r="J14" s="6"/>
      <c r="K14" s="12"/>
      <c r="N14" s="132"/>
      <c r="O14" s="132"/>
      <c r="P14" s="132"/>
      <c r="Q14" s="132"/>
      <c r="R14" s="132"/>
      <c r="S14" s="132"/>
      <c r="T14" s="132"/>
      <c r="U14" s="132"/>
      <c r="V14" s="132"/>
      <c r="W14" s="132"/>
      <c r="X14" s="132"/>
    </row>
    <row r="15" spans="1:24" x14ac:dyDescent="0.2">
      <c r="A15" s="19" t="s">
        <v>77</v>
      </c>
      <c r="B15" s="6" t="s">
        <v>5</v>
      </c>
      <c r="C15" s="6"/>
      <c r="D15" s="6"/>
      <c r="E15" s="6"/>
      <c r="F15" s="6"/>
      <c r="G15" s="6"/>
      <c r="H15" s="6"/>
      <c r="I15" s="6"/>
      <c r="J15" s="6"/>
      <c r="K15" s="12"/>
      <c r="N15" s="132"/>
      <c r="O15" s="132"/>
      <c r="P15" s="132"/>
      <c r="Q15" s="132"/>
      <c r="R15" s="132"/>
      <c r="S15" s="132"/>
      <c r="T15" s="132"/>
      <c r="U15" s="132"/>
      <c r="V15" s="132"/>
      <c r="W15" s="132"/>
      <c r="X15" s="132"/>
    </row>
    <row r="16" spans="1:24" x14ac:dyDescent="0.2">
      <c r="A16" s="19" t="s">
        <v>77</v>
      </c>
      <c r="B16" s="11" t="s">
        <v>21</v>
      </c>
      <c r="C16" s="12"/>
      <c r="D16" s="12"/>
      <c r="E16" s="12"/>
      <c r="F16" s="12"/>
      <c r="G16" s="12"/>
      <c r="H16" s="12"/>
      <c r="I16" s="12"/>
      <c r="J16" s="12"/>
      <c r="K16" s="12"/>
    </row>
    <row r="17" spans="1:24" x14ac:dyDescent="0.2">
      <c r="A17" s="19" t="s">
        <v>77</v>
      </c>
      <c r="B17" s="8" t="s">
        <v>25</v>
      </c>
      <c r="N17" s="132" t="s">
        <v>138</v>
      </c>
      <c r="O17" s="132"/>
      <c r="P17" s="132"/>
      <c r="Q17" s="132"/>
      <c r="R17" s="132"/>
      <c r="S17" s="132"/>
      <c r="T17" s="132"/>
      <c r="U17" s="132"/>
      <c r="V17" s="132"/>
      <c r="W17" s="132"/>
      <c r="X17" s="132"/>
    </row>
    <row r="18" spans="1:24" x14ac:dyDescent="0.2">
      <c r="A18" s="19" t="s">
        <v>77</v>
      </c>
      <c r="N18" s="132"/>
      <c r="O18" s="132"/>
      <c r="P18" s="132"/>
      <c r="Q18" s="132"/>
      <c r="R18" s="132"/>
      <c r="S18" s="132"/>
      <c r="T18" s="132"/>
      <c r="U18" s="132"/>
      <c r="V18" s="132"/>
      <c r="W18" s="132"/>
      <c r="X18" s="132"/>
    </row>
    <row r="19" spans="1:24" x14ac:dyDescent="0.2">
      <c r="A19" s="19" t="s">
        <v>77</v>
      </c>
      <c r="N19" s="132"/>
      <c r="O19" s="132"/>
      <c r="P19" s="132"/>
      <c r="Q19" s="132"/>
      <c r="R19" s="132"/>
      <c r="S19" s="132"/>
      <c r="T19" s="132"/>
      <c r="U19" s="132"/>
      <c r="V19" s="132"/>
      <c r="W19" s="132"/>
      <c r="X19" s="132"/>
    </row>
    <row r="20" spans="1:24" ht="15" x14ac:dyDescent="0.25">
      <c r="A20" s="19" t="s">
        <v>77</v>
      </c>
      <c r="B20" s="3" t="s">
        <v>11</v>
      </c>
      <c r="C20" s="99" t="s">
        <v>67</v>
      </c>
      <c r="D20" s="99" t="s">
        <v>68</v>
      </c>
      <c r="E20" s="99" t="s">
        <v>82</v>
      </c>
      <c r="F20" s="99" t="s">
        <v>85</v>
      </c>
      <c r="G20" s="99" t="s">
        <v>89</v>
      </c>
      <c r="H20" s="99" t="s">
        <v>92</v>
      </c>
      <c r="I20" s="99" t="s">
        <v>93</v>
      </c>
      <c r="J20" s="99" t="s">
        <v>140</v>
      </c>
      <c r="K20" s="112" t="s">
        <v>94</v>
      </c>
      <c r="M20" s="61"/>
      <c r="N20" s="132"/>
      <c r="O20" s="132"/>
      <c r="P20" s="132"/>
      <c r="Q20" s="132"/>
      <c r="R20" s="132"/>
      <c r="S20" s="132"/>
      <c r="T20" s="132"/>
      <c r="U20" s="132"/>
      <c r="V20" s="132"/>
      <c r="W20" s="132"/>
      <c r="X20" s="132"/>
    </row>
    <row r="21" spans="1:24" x14ac:dyDescent="0.2">
      <c r="A21" s="19" t="s">
        <v>77</v>
      </c>
      <c r="B21" s="6" t="s">
        <v>2</v>
      </c>
      <c r="C21" s="6"/>
      <c r="D21" s="6"/>
      <c r="E21" s="6"/>
      <c r="F21" s="6"/>
      <c r="G21" s="6"/>
      <c r="H21" s="6"/>
      <c r="I21" s="6"/>
      <c r="J21" s="6"/>
      <c r="K21" s="12"/>
    </row>
    <row r="22" spans="1:24" x14ac:dyDescent="0.2">
      <c r="A22" s="19" t="s">
        <v>77</v>
      </c>
      <c r="B22" s="6" t="s">
        <v>3</v>
      </c>
      <c r="C22" s="6">
        <v>25</v>
      </c>
      <c r="D22" s="6">
        <v>10</v>
      </c>
      <c r="E22" s="6">
        <v>14</v>
      </c>
      <c r="F22" s="6">
        <v>33</v>
      </c>
      <c r="G22" s="6">
        <v>46</v>
      </c>
      <c r="H22" s="6">
        <v>40</v>
      </c>
      <c r="I22" s="6">
        <v>32</v>
      </c>
      <c r="J22" s="6">
        <v>60</v>
      </c>
      <c r="K22" s="12">
        <f>AVERAGE(F22:J22)</f>
        <v>42.2</v>
      </c>
    </row>
    <row r="23" spans="1:24" x14ac:dyDescent="0.2">
      <c r="A23" s="19" t="s">
        <v>77</v>
      </c>
      <c r="B23" s="6" t="s">
        <v>4</v>
      </c>
      <c r="C23" s="6">
        <v>384</v>
      </c>
      <c r="D23" s="6">
        <v>275</v>
      </c>
      <c r="E23" s="6">
        <v>340</v>
      </c>
      <c r="F23" s="6">
        <v>389</v>
      </c>
      <c r="G23" s="6">
        <v>412</v>
      </c>
      <c r="H23" s="6">
        <v>451</v>
      </c>
      <c r="I23" s="6">
        <v>533</v>
      </c>
      <c r="J23" s="6">
        <v>574</v>
      </c>
      <c r="K23" s="12">
        <f t="shared" ref="K23:K25" si="0">AVERAGE(F23:J23)</f>
        <v>471.8</v>
      </c>
    </row>
    <row r="24" spans="1:24" x14ac:dyDescent="0.2">
      <c r="A24" s="19" t="s">
        <v>77</v>
      </c>
      <c r="B24" s="6" t="s">
        <v>5</v>
      </c>
      <c r="C24" s="6">
        <f>SUM(C22:C23)</f>
        <v>409</v>
      </c>
      <c r="D24" s="6">
        <f>SUM(D22:D23)</f>
        <v>285</v>
      </c>
      <c r="E24" s="6">
        <f>SUM(E22:E23)</f>
        <v>354</v>
      </c>
      <c r="F24" s="6">
        <f>SUM(F22:F23)</f>
        <v>422</v>
      </c>
      <c r="G24" s="6">
        <v>458</v>
      </c>
      <c r="H24" s="6">
        <v>491</v>
      </c>
      <c r="I24" s="6">
        <v>565</v>
      </c>
      <c r="J24" s="6">
        <v>634</v>
      </c>
      <c r="K24" s="12">
        <f t="shared" si="0"/>
        <v>514</v>
      </c>
    </row>
    <row r="25" spans="1:24" x14ac:dyDescent="0.2">
      <c r="A25" s="19" t="s">
        <v>77</v>
      </c>
      <c r="B25" s="11" t="s">
        <v>21</v>
      </c>
      <c r="C25" s="12">
        <f t="shared" ref="C25:I25" si="1">C22+C23/3</f>
        <v>153</v>
      </c>
      <c r="D25" s="12">
        <f t="shared" si="1"/>
        <v>101.66666666666667</v>
      </c>
      <c r="E25" s="12">
        <f t="shared" si="1"/>
        <v>127.33333333333333</v>
      </c>
      <c r="F25" s="12">
        <f t="shared" si="1"/>
        <v>162.66666666666666</v>
      </c>
      <c r="G25" s="12">
        <f t="shared" si="1"/>
        <v>183.33333333333334</v>
      </c>
      <c r="H25" s="12">
        <f t="shared" si="1"/>
        <v>190.33333333333334</v>
      </c>
      <c r="I25" s="12">
        <f t="shared" si="1"/>
        <v>209.66666666666666</v>
      </c>
      <c r="J25" s="101">
        <f>J22+J23/3</f>
        <v>251.33333333333334</v>
      </c>
      <c r="K25" s="12">
        <f t="shared" si="0"/>
        <v>199.46666666666667</v>
      </c>
    </row>
    <row r="26" spans="1:24" x14ac:dyDescent="0.2">
      <c r="A26" s="19" t="s">
        <v>77</v>
      </c>
      <c r="B26" s="8" t="s">
        <v>25</v>
      </c>
      <c r="C26" s="10"/>
      <c r="D26" s="10"/>
      <c r="E26" s="10"/>
      <c r="F26" s="10"/>
      <c r="G26" s="10"/>
      <c r="H26" s="10"/>
      <c r="I26" s="10"/>
      <c r="J26" s="10"/>
      <c r="K26" s="10"/>
    </row>
    <row r="27" spans="1:24" ht="13.5" x14ac:dyDescent="0.25">
      <c r="A27" s="19" t="s">
        <v>77</v>
      </c>
      <c r="B27" s="93" t="s">
        <v>95</v>
      </c>
    </row>
    <row r="28" spans="1:24" x14ac:dyDescent="0.2">
      <c r="A28" s="19" t="s">
        <v>77</v>
      </c>
    </row>
    <row r="29" spans="1:24" ht="12.75" customHeight="1" x14ac:dyDescent="0.2">
      <c r="A29" s="19" t="s">
        <v>77</v>
      </c>
      <c r="B29" s="2" t="s">
        <v>18</v>
      </c>
      <c r="N29" s="128" t="s">
        <v>103</v>
      </c>
      <c r="O29" s="128"/>
      <c r="P29" s="128"/>
      <c r="Q29" s="128"/>
      <c r="R29" s="128"/>
      <c r="S29" s="128"/>
      <c r="T29" s="128"/>
      <c r="U29" s="128"/>
      <c r="V29" s="128"/>
      <c r="W29" s="128"/>
      <c r="X29" s="128"/>
    </row>
    <row r="30" spans="1:24" x14ac:dyDescent="0.2">
      <c r="A30" s="19" t="s">
        <v>77</v>
      </c>
      <c r="N30" s="128"/>
      <c r="O30" s="128"/>
      <c r="P30" s="128"/>
      <c r="Q30" s="128"/>
      <c r="R30" s="128"/>
      <c r="S30" s="128"/>
      <c r="T30" s="128"/>
      <c r="U30" s="128"/>
      <c r="V30" s="128"/>
      <c r="W30" s="128"/>
      <c r="X30" s="128"/>
    </row>
    <row r="31" spans="1:24" x14ac:dyDescent="0.2">
      <c r="A31" s="19" t="s">
        <v>77</v>
      </c>
      <c r="C31" s="99" t="s">
        <v>67</v>
      </c>
      <c r="D31" s="99" t="s">
        <v>68</v>
      </c>
      <c r="E31" s="99" t="s">
        <v>82</v>
      </c>
      <c r="F31" s="99" t="s">
        <v>85</v>
      </c>
      <c r="G31" s="99" t="s">
        <v>89</v>
      </c>
      <c r="H31" s="99" t="s">
        <v>92</v>
      </c>
      <c r="I31" s="99" t="s">
        <v>93</v>
      </c>
      <c r="J31" s="99" t="s">
        <v>140</v>
      </c>
      <c r="K31" s="112" t="s">
        <v>94</v>
      </c>
      <c r="N31" s="128"/>
      <c r="O31" s="128"/>
      <c r="P31" s="128"/>
      <c r="Q31" s="128"/>
      <c r="R31" s="128"/>
      <c r="S31" s="128"/>
      <c r="T31" s="128"/>
      <c r="U31" s="128"/>
      <c r="V31" s="128"/>
      <c r="W31" s="128"/>
      <c r="X31" s="128"/>
    </row>
    <row r="32" spans="1:24" x14ac:dyDescent="0.2">
      <c r="A32" s="19" t="s">
        <v>77</v>
      </c>
      <c r="B32" s="21" t="s">
        <v>1</v>
      </c>
      <c r="C32" s="6"/>
      <c r="D32" s="6"/>
      <c r="E32" s="6"/>
      <c r="F32" s="6"/>
      <c r="G32" s="6"/>
      <c r="H32" s="6"/>
      <c r="I32" s="6"/>
      <c r="J32" s="6"/>
      <c r="K32" s="12"/>
    </row>
    <row r="33" spans="1:14" x14ac:dyDescent="0.2">
      <c r="A33" s="19" t="s">
        <v>77</v>
      </c>
      <c r="B33" s="21" t="s">
        <v>11</v>
      </c>
      <c r="C33" s="6">
        <v>115</v>
      </c>
      <c r="D33" s="6">
        <v>99</v>
      </c>
      <c r="E33" s="6">
        <v>86</v>
      </c>
      <c r="F33" s="6">
        <v>127</v>
      </c>
      <c r="G33" s="6">
        <v>138</v>
      </c>
      <c r="H33" s="6">
        <v>116</v>
      </c>
      <c r="I33" s="6">
        <v>132</v>
      </c>
      <c r="J33" s="6">
        <v>158</v>
      </c>
      <c r="K33" s="12">
        <f t="shared" ref="K33" si="2">AVERAGE(F33:J33)</f>
        <v>134.19999999999999</v>
      </c>
    </row>
    <row r="34" spans="1:14" ht="13.5" x14ac:dyDescent="0.25">
      <c r="A34" s="19" t="s">
        <v>77</v>
      </c>
      <c r="B34" s="93" t="s">
        <v>96</v>
      </c>
    </row>
    <row r="35" spans="1:14" ht="12.75" customHeight="1" x14ac:dyDescent="0.2">
      <c r="A35" s="19" t="s">
        <v>77</v>
      </c>
    </row>
    <row r="36" spans="1:14" x14ac:dyDescent="0.2">
      <c r="A36" s="19" t="s">
        <v>77</v>
      </c>
      <c r="B36" s="2" t="s">
        <v>19</v>
      </c>
    </row>
    <row r="37" spans="1:14" x14ac:dyDescent="0.2">
      <c r="A37" s="19" t="s">
        <v>77</v>
      </c>
    </row>
    <row r="38" spans="1:14" x14ac:dyDescent="0.2">
      <c r="A38" s="19" t="s">
        <v>77</v>
      </c>
      <c r="C38" s="99" t="s">
        <v>67</v>
      </c>
      <c r="D38" s="99" t="s">
        <v>68</v>
      </c>
      <c r="E38" s="99" t="s">
        <v>82</v>
      </c>
      <c r="F38" s="99" t="s">
        <v>85</v>
      </c>
      <c r="G38" s="99" t="s">
        <v>89</v>
      </c>
      <c r="H38" s="99" t="s">
        <v>92</v>
      </c>
      <c r="I38" s="99" t="s">
        <v>93</v>
      </c>
      <c r="J38" s="99" t="s">
        <v>140</v>
      </c>
      <c r="K38" s="112" t="s">
        <v>94</v>
      </c>
    </row>
    <row r="39" spans="1:14" x14ac:dyDescent="0.2">
      <c r="A39" s="19" t="s">
        <v>77</v>
      </c>
      <c r="B39" s="21" t="s">
        <v>1</v>
      </c>
      <c r="C39" s="12"/>
      <c r="D39" s="12"/>
      <c r="E39" s="12"/>
      <c r="F39" s="12"/>
      <c r="G39" s="12"/>
      <c r="H39" s="12"/>
      <c r="I39" s="12"/>
      <c r="J39" s="12"/>
      <c r="K39" s="12"/>
    </row>
    <row r="40" spans="1:14" x14ac:dyDescent="0.2">
      <c r="A40" s="19" t="s">
        <v>77</v>
      </c>
      <c r="B40" s="21" t="s">
        <v>11</v>
      </c>
      <c r="C40" s="12">
        <f t="shared" ref="C40:J40" si="3">C24/C33</f>
        <v>3.5565217391304347</v>
      </c>
      <c r="D40" s="12">
        <f t="shared" si="3"/>
        <v>2.8787878787878789</v>
      </c>
      <c r="E40" s="12">
        <f t="shared" si="3"/>
        <v>4.1162790697674421</v>
      </c>
      <c r="F40" s="12">
        <f t="shared" si="3"/>
        <v>3.3228346456692912</v>
      </c>
      <c r="G40" s="12">
        <f t="shared" si="3"/>
        <v>3.318840579710145</v>
      </c>
      <c r="H40" s="12">
        <f t="shared" si="3"/>
        <v>4.2327586206896548</v>
      </c>
      <c r="I40" s="12">
        <f t="shared" si="3"/>
        <v>4.2803030303030303</v>
      </c>
      <c r="J40" s="12">
        <f t="shared" si="3"/>
        <v>4.0126582278481013</v>
      </c>
      <c r="K40" s="12">
        <f t="shared" ref="K40" si="4">AVERAGE(F40:J40)</f>
        <v>3.8334790208440452</v>
      </c>
    </row>
    <row r="41" spans="1:14" x14ac:dyDescent="0.2">
      <c r="A41" s="19" t="s">
        <v>77</v>
      </c>
      <c r="B41" s="10"/>
      <c r="C41" s="10"/>
      <c r="D41" s="10"/>
      <c r="E41" s="10"/>
      <c r="F41" s="10"/>
      <c r="G41" s="10"/>
      <c r="H41" s="10"/>
      <c r="I41" s="10"/>
      <c r="J41" s="10"/>
      <c r="K41" s="10"/>
    </row>
    <row r="42" spans="1:14" x14ac:dyDescent="0.2">
      <c r="A42" s="19" t="s">
        <v>77</v>
      </c>
    </row>
    <row r="43" spans="1:14" x14ac:dyDescent="0.2">
      <c r="A43" s="19" t="s">
        <v>77</v>
      </c>
      <c r="B43" s="2" t="s">
        <v>7</v>
      </c>
      <c r="N43" s="114" t="s">
        <v>151</v>
      </c>
    </row>
    <row r="44" spans="1:14" x14ac:dyDescent="0.2">
      <c r="A44" s="19" t="s">
        <v>77</v>
      </c>
      <c r="N44" s="114" t="s">
        <v>152</v>
      </c>
    </row>
    <row r="45" spans="1:14" x14ac:dyDescent="0.2">
      <c r="A45" s="19" t="s">
        <v>77</v>
      </c>
      <c r="B45" s="100"/>
      <c r="C45" s="99" t="s">
        <v>67</v>
      </c>
      <c r="D45" s="99" t="s">
        <v>68</v>
      </c>
      <c r="E45" s="99" t="s">
        <v>82</v>
      </c>
      <c r="F45" s="99" t="s">
        <v>85</v>
      </c>
      <c r="G45" s="99" t="s">
        <v>89</v>
      </c>
      <c r="H45" s="99" t="s">
        <v>92</v>
      </c>
      <c r="I45" s="99" t="s">
        <v>93</v>
      </c>
      <c r="J45" s="99" t="s">
        <v>140</v>
      </c>
      <c r="K45" s="112" t="s">
        <v>94</v>
      </c>
    </row>
    <row r="46" spans="1:14" x14ac:dyDescent="0.2">
      <c r="A46" s="19" t="s">
        <v>77</v>
      </c>
      <c r="B46" s="6" t="s">
        <v>20</v>
      </c>
      <c r="C46" s="102">
        <v>1366</v>
      </c>
      <c r="D46" s="102">
        <v>1213</v>
      </c>
      <c r="E46" s="102">
        <v>1289</v>
      </c>
      <c r="F46" s="102">
        <v>1242</v>
      </c>
      <c r="G46" s="102">
        <v>1094</v>
      </c>
      <c r="H46" s="102">
        <v>1067</v>
      </c>
      <c r="I46" s="102">
        <v>734</v>
      </c>
      <c r="J46" s="102">
        <v>729</v>
      </c>
      <c r="K46" s="101">
        <f t="shared" ref="K46:K48" si="5">AVERAGE(F46:J46)</f>
        <v>973.2</v>
      </c>
    </row>
    <row r="47" spans="1:14" x14ac:dyDescent="0.2">
      <c r="A47" s="19" t="s">
        <v>77</v>
      </c>
      <c r="B47" s="6" t="s">
        <v>11</v>
      </c>
      <c r="C47" s="102">
        <v>5376</v>
      </c>
      <c r="D47" s="102">
        <v>3996</v>
      </c>
      <c r="E47" s="102">
        <v>4947</v>
      </c>
      <c r="F47" s="102">
        <v>5556</v>
      </c>
      <c r="G47" s="102">
        <v>6213</v>
      </c>
      <c r="H47" s="102">
        <v>6420</v>
      </c>
      <c r="I47" s="102">
        <v>7272</v>
      </c>
      <c r="J47" s="102">
        <v>7461</v>
      </c>
      <c r="K47" s="101">
        <f t="shared" si="5"/>
        <v>6584.4</v>
      </c>
    </row>
    <row r="48" spans="1:14" x14ac:dyDescent="0.2">
      <c r="A48" s="19" t="s">
        <v>77</v>
      </c>
      <c r="B48" s="6" t="s">
        <v>5</v>
      </c>
      <c r="C48" s="102">
        <f>SUM(C46:C47)</f>
        <v>6742</v>
      </c>
      <c r="D48" s="102">
        <f>SUM(D46:D47)</f>
        <v>5209</v>
      </c>
      <c r="E48" s="102">
        <f>SUM(E46:E47)</f>
        <v>6236</v>
      </c>
      <c r="F48" s="102">
        <v>6798</v>
      </c>
      <c r="G48" s="102">
        <v>7307</v>
      </c>
      <c r="H48" s="102">
        <v>7487</v>
      </c>
      <c r="I48" s="102">
        <v>8006</v>
      </c>
      <c r="J48" s="102">
        <v>8190</v>
      </c>
      <c r="K48" s="101">
        <f t="shared" si="5"/>
        <v>7557.6</v>
      </c>
    </row>
    <row r="49" spans="1:24" x14ac:dyDescent="0.2">
      <c r="A49" s="19" t="s">
        <v>77</v>
      </c>
    </row>
    <row r="50" spans="1:24" x14ac:dyDescent="0.2">
      <c r="A50" s="19" t="s">
        <v>77</v>
      </c>
    </row>
    <row r="51" spans="1:24" x14ac:dyDescent="0.2">
      <c r="A51" s="19" t="s">
        <v>77</v>
      </c>
      <c r="B51" s="2" t="s">
        <v>8</v>
      </c>
    </row>
    <row r="52" spans="1:24" x14ac:dyDescent="0.2">
      <c r="A52" s="19" t="s">
        <v>77</v>
      </c>
    </row>
    <row r="53" spans="1:24" x14ac:dyDescent="0.2">
      <c r="A53" s="19" t="s">
        <v>77</v>
      </c>
      <c r="B53" s="100"/>
      <c r="C53" s="99" t="s">
        <v>67</v>
      </c>
      <c r="D53" s="99" t="s">
        <v>68</v>
      </c>
      <c r="E53" s="99" t="s">
        <v>82</v>
      </c>
      <c r="F53" s="99" t="s">
        <v>85</v>
      </c>
      <c r="G53" s="99" t="s">
        <v>89</v>
      </c>
      <c r="H53" s="99" t="s">
        <v>92</v>
      </c>
      <c r="I53" s="99" t="s">
        <v>93</v>
      </c>
      <c r="J53" s="99" t="s">
        <v>140</v>
      </c>
      <c r="K53" s="112" t="s">
        <v>94</v>
      </c>
    </row>
    <row r="54" spans="1:24" x14ac:dyDescent="0.2">
      <c r="A54" s="19" t="s">
        <v>77</v>
      </c>
      <c r="B54" s="6" t="s">
        <v>9</v>
      </c>
      <c r="C54" s="6">
        <v>18</v>
      </c>
      <c r="D54" s="6">
        <v>13</v>
      </c>
      <c r="E54" s="6">
        <v>19</v>
      </c>
      <c r="F54" s="6">
        <v>11</v>
      </c>
      <c r="G54" s="6">
        <v>17</v>
      </c>
      <c r="H54" s="6"/>
      <c r="I54" s="6"/>
      <c r="J54" s="6"/>
      <c r="K54" s="12">
        <f t="shared" ref="K54:K56" si="6">AVERAGE(F54:J54)</f>
        <v>14</v>
      </c>
    </row>
    <row r="55" spans="1:24" x14ac:dyDescent="0.2">
      <c r="A55" s="19" t="s">
        <v>77</v>
      </c>
      <c r="B55" s="6" t="s">
        <v>10</v>
      </c>
      <c r="C55" s="6">
        <v>20</v>
      </c>
      <c r="D55" s="6">
        <v>21</v>
      </c>
      <c r="E55" s="6">
        <v>19</v>
      </c>
      <c r="F55" s="6">
        <v>25</v>
      </c>
      <c r="G55" s="6">
        <v>25</v>
      </c>
      <c r="H55" s="6">
        <v>25</v>
      </c>
      <c r="I55" s="6">
        <v>27</v>
      </c>
      <c r="J55" s="6">
        <v>25</v>
      </c>
      <c r="K55" s="12">
        <f t="shared" si="6"/>
        <v>25.4</v>
      </c>
    </row>
    <row r="56" spans="1:24" x14ac:dyDescent="0.2">
      <c r="A56" s="19" t="s">
        <v>77</v>
      </c>
      <c r="B56" s="6" t="s">
        <v>11</v>
      </c>
      <c r="C56" s="27">
        <v>19</v>
      </c>
      <c r="D56" s="27">
        <v>16</v>
      </c>
      <c r="E56" s="27">
        <v>24</v>
      </c>
      <c r="F56" s="27">
        <v>25</v>
      </c>
      <c r="G56" s="27">
        <v>24</v>
      </c>
      <c r="H56" s="27">
        <v>24</v>
      </c>
      <c r="I56" s="27">
        <v>24</v>
      </c>
      <c r="J56" s="27">
        <v>25</v>
      </c>
      <c r="K56" s="12">
        <f t="shared" si="6"/>
        <v>24.4</v>
      </c>
    </row>
    <row r="57" spans="1:24" x14ac:dyDescent="0.2">
      <c r="A57" s="19" t="s">
        <v>77</v>
      </c>
      <c r="B57" s="16" t="s">
        <v>22</v>
      </c>
    </row>
    <row r="58" spans="1:24" x14ac:dyDescent="0.2">
      <c r="A58" s="19" t="s">
        <v>77</v>
      </c>
    </row>
    <row r="59" spans="1:24" x14ac:dyDescent="0.2">
      <c r="A59" s="19" t="s">
        <v>77</v>
      </c>
    </row>
    <row r="60" spans="1:24" x14ac:dyDescent="0.2">
      <c r="A60" s="19" t="s">
        <v>77</v>
      </c>
      <c r="B60" s="2" t="s">
        <v>24</v>
      </c>
      <c r="D60" s="78" t="s">
        <v>90</v>
      </c>
      <c r="N60" s="128" t="s">
        <v>101</v>
      </c>
      <c r="O60" s="128"/>
      <c r="P60" s="128"/>
      <c r="Q60" s="128"/>
      <c r="R60" s="128"/>
      <c r="S60" s="128"/>
      <c r="T60" s="128"/>
      <c r="U60" s="128"/>
      <c r="V60" s="128"/>
      <c r="W60" s="128"/>
      <c r="X60" s="128"/>
    </row>
    <row r="61" spans="1:24" x14ac:dyDescent="0.2">
      <c r="A61" s="19" t="s">
        <v>77</v>
      </c>
      <c r="B61" s="104" t="s">
        <v>100</v>
      </c>
      <c r="N61" s="128"/>
      <c r="O61" s="128"/>
      <c r="P61" s="128"/>
      <c r="Q61" s="128"/>
      <c r="R61" s="128"/>
      <c r="S61" s="128"/>
      <c r="T61" s="128"/>
      <c r="U61" s="128"/>
      <c r="V61" s="128"/>
      <c r="W61" s="128"/>
      <c r="X61" s="128"/>
    </row>
    <row r="62" spans="1:24" x14ac:dyDescent="0.2">
      <c r="A62" s="19" t="s">
        <v>77</v>
      </c>
      <c r="B62" s="100"/>
      <c r="C62" s="99" t="s">
        <v>67</v>
      </c>
      <c r="D62" s="99" t="s">
        <v>68</v>
      </c>
      <c r="E62" s="99" t="s">
        <v>82</v>
      </c>
      <c r="F62" s="99" t="s">
        <v>85</v>
      </c>
      <c r="G62" s="99" t="s">
        <v>89</v>
      </c>
      <c r="H62" s="99" t="s">
        <v>92</v>
      </c>
      <c r="I62" s="99" t="s">
        <v>93</v>
      </c>
      <c r="J62" s="99" t="s">
        <v>140</v>
      </c>
      <c r="K62" s="112" t="s">
        <v>94</v>
      </c>
    </row>
    <row r="63" spans="1:24" x14ac:dyDescent="0.2">
      <c r="A63" s="19" t="s">
        <v>77</v>
      </c>
      <c r="B63" s="6" t="s">
        <v>3</v>
      </c>
      <c r="C63" s="17"/>
      <c r="D63" s="29">
        <v>20</v>
      </c>
      <c r="E63" s="17">
        <v>20</v>
      </c>
      <c r="F63" s="17">
        <v>20</v>
      </c>
      <c r="G63" s="17">
        <v>24</v>
      </c>
      <c r="H63" s="17">
        <v>24</v>
      </c>
      <c r="I63" s="17">
        <v>25</v>
      </c>
      <c r="J63" s="17">
        <v>22</v>
      </c>
      <c r="K63" s="12">
        <f t="shared" ref="K63:K66" si="7">AVERAGE(F63:J63)</f>
        <v>23</v>
      </c>
      <c r="L63" s="112"/>
      <c r="N63" s="132" t="s">
        <v>139</v>
      </c>
      <c r="O63" s="132"/>
      <c r="P63" s="132"/>
      <c r="Q63" s="132"/>
      <c r="R63" s="132"/>
      <c r="S63" s="132"/>
      <c r="T63" s="132"/>
      <c r="U63" s="132"/>
      <c r="V63" s="132"/>
      <c r="W63" s="132"/>
      <c r="X63" s="132"/>
    </row>
    <row r="64" spans="1:24" x14ac:dyDescent="0.2">
      <c r="A64" s="19" t="s">
        <v>77</v>
      </c>
      <c r="B64" s="6" t="s">
        <v>4</v>
      </c>
      <c r="C64" s="17"/>
      <c r="D64" s="29">
        <v>7</v>
      </c>
      <c r="E64" s="17">
        <v>6</v>
      </c>
      <c r="F64" s="17">
        <v>4</v>
      </c>
      <c r="G64" s="17">
        <v>2</v>
      </c>
      <c r="H64" s="17">
        <v>0</v>
      </c>
      <c r="I64" s="17">
        <v>4</v>
      </c>
      <c r="J64" s="17">
        <v>3</v>
      </c>
      <c r="K64" s="12">
        <f t="shared" si="7"/>
        <v>2.6</v>
      </c>
      <c r="L64" s="10"/>
      <c r="N64" s="132"/>
      <c r="O64" s="132"/>
      <c r="P64" s="132"/>
      <c r="Q64" s="132"/>
      <c r="R64" s="132"/>
      <c r="S64" s="132"/>
      <c r="T64" s="132"/>
      <c r="U64" s="132"/>
      <c r="V64" s="132"/>
      <c r="W64" s="132"/>
      <c r="X64" s="132"/>
    </row>
    <row r="65" spans="1:24" x14ac:dyDescent="0.2">
      <c r="A65" s="19" t="s">
        <v>77</v>
      </c>
      <c r="B65" s="6" t="s">
        <v>5</v>
      </c>
      <c r="C65" s="6"/>
      <c r="D65" s="6">
        <f>SUM(D63:D64)</f>
        <v>27</v>
      </c>
      <c r="E65" s="6">
        <f>SUM(E63:E64)</f>
        <v>26</v>
      </c>
      <c r="F65" s="6">
        <f>SUM(F63:F64)</f>
        <v>24</v>
      </c>
      <c r="G65" s="6">
        <f>SUM(G63:G64)</f>
        <v>26</v>
      </c>
      <c r="H65" s="6">
        <v>24</v>
      </c>
      <c r="I65" s="6">
        <v>29</v>
      </c>
      <c r="J65" s="6">
        <v>25</v>
      </c>
      <c r="K65" s="12">
        <f t="shared" si="7"/>
        <v>25.6</v>
      </c>
      <c r="L65" s="10"/>
      <c r="M65" s="10"/>
      <c r="N65" s="132"/>
      <c r="O65" s="132"/>
      <c r="P65" s="132"/>
      <c r="Q65" s="132"/>
      <c r="R65" s="132"/>
      <c r="S65" s="132"/>
      <c r="T65" s="132"/>
      <c r="U65" s="132"/>
      <c r="V65" s="132"/>
      <c r="W65" s="132"/>
      <c r="X65" s="132"/>
    </row>
    <row r="66" spans="1:24" x14ac:dyDescent="0.2">
      <c r="A66" s="19" t="s">
        <v>77</v>
      </c>
      <c r="B66" s="11" t="s">
        <v>23</v>
      </c>
      <c r="C66" s="12"/>
      <c r="D66" s="12">
        <f t="shared" ref="D66:J66" si="8">D63+D64/3</f>
        <v>22.333333333333332</v>
      </c>
      <c r="E66" s="12">
        <f t="shared" si="8"/>
        <v>22</v>
      </c>
      <c r="F66" s="12">
        <f t="shared" si="8"/>
        <v>21.333333333333332</v>
      </c>
      <c r="G66" s="12">
        <f t="shared" si="8"/>
        <v>24.666666666666668</v>
      </c>
      <c r="H66" s="12">
        <f t="shared" si="8"/>
        <v>24</v>
      </c>
      <c r="I66" s="12">
        <f t="shared" si="8"/>
        <v>26.333333333333332</v>
      </c>
      <c r="J66" s="12">
        <f t="shared" si="8"/>
        <v>23</v>
      </c>
      <c r="K66" s="12">
        <f t="shared" si="7"/>
        <v>23.866666666666667</v>
      </c>
      <c r="L66" s="10"/>
      <c r="M66" s="10"/>
      <c r="N66" s="132"/>
      <c r="O66" s="132"/>
      <c r="P66" s="132"/>
      <c r="Q66" s="132"/>
      <c r="R66" s="132"/>
      <c r="S66" s="132"/>
      <c r="T66" s="132"/>
      <c r="U66" s="132"/>
      <c r="V66" s="132"/>
      <c r="W66" s="132"/>
      <c r="X66" s="132"/>
    </row>
    <row r="67" spans="1:24" x14ac:dyDescent="0.2">
      <c r="A67" s="19" t="s">
        <v>77</v>
      </c>
      <c r="B67" s="8" t="s">
        <v>26</v>
      </c>
      <c r="L67" s="14"/>
      <c r="M67" s="14"/>
      <c r="N67" s="14"/>
    </row>
    <row r="68" spans="1:24" x14ac:dyDescent="0.2">
      <c r="A68" s="19" t="s">
        <v>77</v>
      </c>
    </row>
    <row r="69" spans="1:24" x14ac:dyDescent="0.2">
      <c r="A69" s="19" t="s">
        <v>77</v>
      </c>
    </row>
    <row r="70" spans="1:24" x14ac:dyDescent="0.2">
      <c r="A70" s="19" t="s">
        <v>77</v>
      </c>
      <c r="B70" s="2" t="s">
        <v>27</v>
      </c>
    </row>
    <row r="71" spans="1:24" x14ac:dyDescent="0.2">
      <c r="A71" s="19" t="s">
        <v>77</v>
      </c>
      <c r="B71" s="2"/>
    </row>
    <row r="72" spans="1:24" x14ac:dyDescent="0.2">
      <c r="A72" s="19" t="s">
        <v>77</v>
      </c>
      <c r="C72" s="99" t="s">
        <v>67</v>
      </c>
      <c r="D72" s="99" t="s">
        <v>68</v>
      </c>
      <c r="E72" s="99" t="s">
        <v>82</v>
      </c>
      <c r="F72" s="99" t="s">
        <v>85</v>
      </c>
      <c r="G72" s="99" t="s">
        <v>89</v>
      </c>
      <c r="H72" s="99" t="s">
        <v>92</v>
      </c>
      <c r="I72" s="99" t="s">
        <v>93</v>
      </c>
      <c r="J72" s="99" t="s">
        <v>140</v>
      </c>
      <c r="K72" s="112" t="s">
        <v>94</v>
      </c>
    </row>
    <row r="73" spans="1:24" x14ac:dyDescent="0.2">
      <c r="A73" s="19" t="s">
        <v>77</v>
      </c>
      <c r="B73" s="6" t="s">
        <v>6</v>
      </c>
      <c r="C73" s="12"/>
      <c r="D73" s="12">
        <f>(D16+D25)/D66</f>
        <v>4.5522388059701493</v>
      </c>
      <c r="E73" s="12">
        <f>(E16+E25)/E66</f>
        <v>5.7878787878787881</v>
      </c>
      <c r="F73" s="12">
        <f t="shared" ref="F73:J73" si="9">(F16+F25)/F66</f>
        <v>7.625</v>
      </c>
      <c r="G73" s="12">
        <f t="shared" si="9"/>
        <v>7.4324324324324325</v>
      </c>
      <c r="H73" s="12">
        <f t="shared" si="9"/>
        <v>7.9305555555555562</v>
      </c>
      <c r="I73" s="12">
        <f t="shared" si="9"/>
        <v>7.962025316455696</v>
      </c>
      <c r="J73" s="12">
        <f t="shared" si="9"/>
        <v>10.927536231884059</v>
      </c>
      <c r="K73" s="12">
        <f t="shared" ref="K73" si="10">AVERAGE(F73:J73)</f>
        <v>8.375509907265549</v>
      </c>
    </row>
    <row r="74" spans="1:24" x14ac:dyDescent="0.2">
      <c r="A74" s="19" t="s">
        <v>77</v>
      </c>
      <c r="C74" s="10"/>
      <c r="D74" s="10"/>
      <c r="E74" s="10"/>
      <c r="F74" s="10"/>
      <c r="G74" s="10"/>
      <c r="H74" s="10"/>
      <c r="I74" s="10"/>
      <c r="J74" s="10"/>
      <c r="K74" s="10"/>
    </row>
    <row r="75" spans="1:24" x14ac:dyDescent="0.2">
      <c r="A75" s="19" t="s">
        <v>77</v>
      </c>
    </row>
    <row r="76" spans="1:24" x14ac:dyDescent="0.2">
      <c r="A76" s="19" t="s">
        <v>77</v>
      </c>
      <c r="B76" s="2" t="s">
        <v>14</v>
      </c>
    </row>
    <row r="77" spans="1:24" x14ac:dyDescent="0.2">
      <c r="A77" s="19" t="s">
        <v>77</v>
      </c>
      <c r="B77" s="2"/>
    </row>
    <row r="78" spans="1:24" x14ac:dyDescent="0.2">
      <c r="A78" s="19" t="s">
        <v>77</v>
      </c>
      <c r="C78" s="99" t="s">
        <v>67</v>
      </c>
      <c r="D78" s="99" t="s">
        <v>68</v>
      </c>
      <c r="E78" s="99" t="s">
        <v>82</v>
      </c>
      <c r="F78" s="99" t="s">
        <v>85</v>
      </c>
      <c r="G78" s="99" t="s">
        <v>85</v>
      </c>
      <c r="H78" s="99" t="s">
        <v>92</v>
      </c>
      <c r="I78" s="99" t="s">
        <v>93</v>
      </c>
      <c r="J78" s="99" t="s">
        <v>140</v>
      </c>
      <c r="K78" s="112" t="s">
        <v>94</v>
      </c>
    </row>
    <row r="79" spans="1:24" x14ac:dyDescent="0.2">
      <c r="A79" s="19" t="s">
        <v>77</v>
      </c>
      <c r="B79" s="6" t="s">
        <v>12</v>
      </c>
      <c r="C79" s="12"/>
      <c r="D79" s="12">
        <f t="shared" ref="D79:J79" si="11">D48/D66</f>
        <v>233.23880597014926</v>
      </c>
      <c r="E79" s="12">
        <f t="shared" si="11"/>
        <v>283.45454545454544</v>
      </c>
      <c r="F79" s="12">
        <f t="shared" si="11"/>
        <v>318.65625</v>
      </c>
      <c r="G79" s="12">
        <f t="shared" si="11"/>
        <v>296.22972972972974</v>
      </c>
      <c r="H79" s="12">
        <f t="shared" si="11"/>
        <v>311.95833333333331</v>
      </c>
      <c r="I79" s="12">
        <f t="shared" si="11"/>
        <v>304.02531645569621</v>
      </c>
      <c r="J79" s="12">
        <f t="shared" si="11"/>
        <v>356.08695652173913</v>
      </c>
      <c r="K79" s="12">
        <f t="shared" ref="K79" si="12">AVERAGE(F79:J79)</f>
        <v>317.39131720809962</v>
      </c>
    </row>
    <row r="80" spans="1:24" x14ac:dyDescent="0.2">
      <c r="A80" s="19" t="s">
        <v>77</v>
      </c>
      <c r="C80" s="10"/>
      <c r="D80" s="10"/>
      <c r="E80" s="10"/>
      <c r="F80" s="10"/>
      <c r="G80" s="10"/>
      <c r="H80" s="99"/>
      <c r="I80" s="99"/>
      <c r="J80" s="99"/>
      <c r="K80" s="10"/>
    </row>
    <row r="81" spans="8:10" x14ac:dyDescent="0.2">
      <c r="H81" s="99"/>
      <c r="I81" s="99"/>
      <c r="J81" s="99"/>
    </row>
  </sheetData>
  <mergeCells count="7">
    <mergeCell ref="N63:X66"/>
    <mergeCell ref="N17:X20"/>
    <mergeCell ref="B7:F7"/>
    <mergeCell ref="N9:X10"/>
    <mergeCell ref="N12:X15"/>
    <mergeCell ref="N29:X31"/>
    <mergeCell ref="N60:X61"/>
  </mergeCells>
  <pageMargins left="0.8" right="0.25" top="0.5" bottom="0.5"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N44" sqref="N44:N48"/>
    </sheetView>
  </sheetViews>
  <sheetFormatPr defaultRowHeight="12.75" x14ac:dyDescent="0.2"/>
  <cols>
    <col min="1" max="1" width="12.85546875" style="111" hidden="1" customWidth="1"/>
    <col min="2" max="2" width="18.7109375" style="111" customWidth="1"/>
    <col min="3" max="5" width="12.7109375" style="111" hidden="1" customWidth="1"/>
    <col min="6" max="11" width="12.7109375" style="111" customWidth="1"/>
    <col min="12" max="16384" width="9.140625" style="111"/>
  </cols>
  <sheetData>
    <row r="1" spans="1:24" x14ac:dyDescent="0.2">
      <c r="A1" s="19" t="s">
        <v>77</v>
      </c>
      <c r="B1" s="113" t="s">
        <v>0</v>
      </c>
      <c r="C1" s="113"/>
      <c r="D1" s="113"/>
      <c r="E1" s="113"/>
      <c r="F1" s="20"/>
      <c r="G1" s="20"/>
      <c r="H1" s="20"/>
      <c r="I1" s="20"/>
      <c r="J1" s="20"/>
      <c r="K1" s="20"/>
    </row>
    <row r="2" spans="1:24" x14ac:dyDescent="0.2">
      <c r="A2" s="19" t="s">
        <v>77</v>
      </c>
      <c r="B2" s="113" t="s">
        <v>91</v>
      </c>
      <c r="C2" s="113"/>
      <c r="D2" s="113"/>
      <c r="E2" s="113"/>
      <c r="F2" s="48"/>
      <c r="G2" s="48"/>
      <c r="H2" s="48"/>
      <c r="I2" s="48"/>
      <c r="J2" s="48"/>
      <c r="K2" s="20"/>
    </row>
    <row r="3" spans="1:24" x14ac:dyDescent="0.2">
      <c r="A3" s="19" t="s">
        <v>77</v>
      </c>
    </row>
    <row r="4" spans="1:24" x14ac:dyDescent="0.2">
      <c r="A4" s="19" t="s">
        <v>77</v>
      </c>
      <c r="B4" s="113" t="s">
        <v>109</v>
      </c>
      <c r="C4" s="113"/>
      <c r="D4" s="113"/>
      <c r="E4" s="113"/>
      <c r="F4" s="113"/>
      <c r="G4" s="113"/>
      <c r="H4" s="113"/>
      <c r="I4" s="113"/>
      <c r="J4" s="113"/>
      <c r="K4" s="113"/>
    </row>
    <row r="5" spans="1:24" x14ac:dyDescent="0.2">
      <c r="A5" s="19" t="s">
        <v>77</v>
      </c>
      <c r="B5" s="88"/>
      <c r="C5" s="88"/>
      <c r="D5" s="88"/>
      <c r="E5" s="88"/>
      <c r="F5" s="88"/>
      <c r="H5" s="88"/>
      <c r="I5" s="88"/>
      <c r="J5" s="88"/>
      <c r="K5" s="87"/>
    </row>
    <row r="6" spans="1:24" ht="18" x14ac:dyDescent="0.25">
      <c r="A6" s="19" t="s">
        <v>77</v>
      </c>
      <c r="B6" s="9" t="s">
        <v>142</v>
      </c>
      <c r="C6" s="88"/>
      <c r="D6" s="75"/>
      <c r="F6" s="88"/>
      <c r="G6" s="88"/>
      <c r="H6" s="88"/>
      <c r="I6" s="88"/>
      <c r="J6" s="88"/>
      <c r="K6" s="39"/>
    </row>
    <row r="7" spans="1:24" ht="13.5" x14ac:dyDescent="0.25">
      <c r="A7" s="19"/>
      <c r="B7" s="134"/>
      <c r="C7" s="134"/>
      <c r="D7" s="134"/>
      <c r="E7" s="134"/>
      <c r="F7" s="134"/>
      <c r="G7" s="119"/>
      <c r="H7" s="119"/>
      <c r="I7" s="119"/>
      <c r="J7" s="88"/>
    </row>
    <row r="8" spans="1:24" x14ac:dyDescent="0.2">
      <c r="A8" s="19" t="s">
        <v>77</v>
      </c>
    </row>
    <row r="9" spans="1:24" x14ac:dyDescent="0.2">
      <c r="A9" s="19" t="s">
        <v>77</v>
      </c>
      <c r="B9" s="2" t="s">
        <v>16</v>
      </c>
      <c r="N9" s="131" t="s">
        <v>102</v>
      </c>
      <c r="O9" s="131"/>
      <c r="P9" s="131"/>
      <c r="Q9" s="131"/>
      <c r="R9" s="131"/>
      <c r="S9" s="131"/>
      <c r="T9" s="131"/>
      <c r="U9" s="131"/>
      <c r="V9" s="131"/>
      <c r="W9" s="131"/>
      <c r="X9" s="131"/>
    </row>
    <row r="10" spans="1:24" x14ac:dyDescent="0.2">
      <c r="A10" s="19" t="s">
        <v>77</v>
      </c>
      <c r="N10" s="131"/>
      <c r="O10" s="131"/>
      <c r="P10" s="131"/>
      <c r="Q10" s="131"/>
      <c r="R10" s="131"/>
      <c r="S10" s="131"/>
      <c r="T10" s="131"/>
      <c r="U10" s="131"/>
      <c r="V10" s="131"/>
      <c r="W10" s="131"/>
      <c r="X10" s="131"/>
    </row>
    <row r="11" spans="1:24" x14ac:dyDescent="0.2">
      <c r="A11" s="19" t="s">
        <v>77</v>
      </c>
      <c r="B11" s="3" t="s">
        <v>20</v>
      </c>
      <c r="C11" s="99" t="s">
        <v>67</v>
      </c>
      <c r="D11" s="99" t="s">
        <v>68</v>
      </c>
      <c r="E11" s="99" t="s">
        <v>82</v>
      </c>
      <c r="F11" s="99" t="s">
        <v>85</v>
      </c>
      <c r="G11" s="99" t="s">
        <v>89</v>
      </c>
      <c r="H11" s="99" t="s">
        <v>92</v>
      </c>
      <c r="I11" s="99" t="s">
        <v>93</v>
      </c>
      <c r="J11" s="99" t="s">
        <v>140</v>
      </c>
      <c r="K11" s="112" t="s">
        <v>94</v>
      </c>
    </row>
    <row r="12" spans="1:24" x14ac:dyDescent="0.2">
      <c r="A12" s="19" t="s">
        <v>77</v>
      </c>
      <c r="B12" s="6" t="s">
        <v>2</v>
      </c>
      <c r="C12" s="6"/>
      <c r="D12" s="6"/>
      <c r="E12" s="6"/>
      <c r="F12" s="6"/>
      <c r="G12" s="6"/>
      <c r="H12" s="6"/>
      <c r="I12" s="6"/>
      <c r="J12" s="6"/>
      <c r="K12" s="6"/>
      <c r="N12" s="132" t="s">
        <v>114</v>
      </c>
      <c r="O12" s="132"/>
      <c r="P12" s="132"/>
      <c r="Q12" s="132"/>
      <c r="R12" s="132"/>
      <c r="S12" s="132"/>
      <c r="T12" s="132"/>
      <c r="U12" s="132"/>
      <c r="V12" s="132"/>
      <c r="W12" s="132"/>
      <c r="X12" s="132"/>
    </row>
    <row r="13" spans="1:24" x14ac:dyDescent="0.2">
      <c r="A13" s="19" t="s">
        <v>77</v>
      </c>
      <c r="B13" s="6" t="s">
        <v>3</v>
      </c>
      <c r="C13" s="6"/>
      <c r="D13" s="6"/>
      <c r="E13" s="6"/>
      <c r="F13" s="6"/>
      <c r="G13" s="6"/>
      <c r="H13" s="6"/>
      <c r="I13" s="6"/>
      <c r="J13" s="6">
        <v>605</v>
      </c>
      <c r="K13" s="12"/>
      <c r="N13" s="132"/>
      <c r="O13" s="132"/>
      <c r="P13" s="132"/>
      <c r="Q13" s="132"/>
      <c r="R13" s="132"/>
      <c r="S13" s="132"/>
      <c r="T13" s="132"/>
      <c r="U13" s="132"/>
      <c r="V13" s="132"/>
      <c r="W13" s="132"/>
      <c r="X13" s="132"/>
    </row>
    <row r="14" spans="1:24" x14ac:dyDescent="0.2">
      <c r="A14" s="19" t="s">
        <v>77</v>
      </c>
      <c r="B14" s="6" t="s">
        <v>4</v>
      </c>
      <c r="C14" s="6"/>
      <c r="D14" s="6"/>
      <c r="E14" s="6"/>
      <c r="F14" s="6"/>
      <c r="G14" s="6"/>
      <c r="H14" s="6"/>
      <c r="I14" s="6"/>
      <c r="J14" s="6">
        <v>82</v>
      </c>
      <c r="K14" s="12"/>
      <c r="N14" s="132"/>
      <c r="O14" s="132"/>
      <c r="P14" s="132"/>
      <c r="Q14" s="132"/>
      <c r="R14" s="132"/>
      <c r="S14" s="132"/>
      <c r="T14" s="132"/>
      <c r="U14" s="132"/>
      <c r="V14" s="132"/>
      <c r="W14" s="132"/>
      <c r="X14" s="132"/>
    </row>
    <row r="15" spans="1:24" x14ac:dyDescent="0.2">
      <c r="A15" s="19" t="s">
        <v>77</v>
      </c>
      <c r="B15" s="6" t="s">
        <v>5</v>
      </c>
      <c r="C15" s="6"/>
      <c r="D15" s="6"/>
      <c r="E15" s="6"/>
      <c r="F15" s="6"/>
      <c r="G15" s="6"/>
      <c r="H15" s="6"/>
      <c r="I15" s="6"/>
      <c r="J15" s="6">
        <v>687</v>
      </c>
      <c r="K15" s="12"/>
      <c r="N15" s="132"/>
      <c r="O15" s="132"/>
      <c r="P15" s="132"/>
      <c r="Q15" s="132"/>
      <c r="R15" s="132"/>
      <c r="S15" s="132"/>
      <c r="T15" s="132"/>
      <c r="U15" s="132"/>
      <c r="V15" s="132"/>
      <c r="W15" s="132"/>
      <c r="X15" s="132"/>
    </row>
    <row r="16" spans="1:24" x14ac:dyDescent="0.2">
      <c r="A16" s="19" t="s">
        <v>77</v>
      </c>
      <c r="B16" s="11" t="s">
        <v>21</v>
      </c>
      <c r="C16" s="12"/>
      <c r="D16" s="12"/>
      <c r="E16" s="12"/>
      <c r="F16" s="12"/>
      <c r="G16" s="12"/>
      <c r="H16" s="12"/>
      <c r="I16" s="12"/>
      <c r="J16" s="101">
        <f>J13+J14/3</f>
        <v>632.33333333333337</v>
      </c>
      <c r="K16" s="12"/>
    </row>
    <row r="17" spans="1:24" x14ac:dyDescent="0.2">
      <c r="A17" s="19" t="s">
        <v>77</v>
      </c>
      <c r="B17" s="8" t="s">
        <v>25</v>
      </c>
      <c r="N17" s="132" t="s">
        <v>138</v>
      </c>
      <c r="O17" s="132"/>
      <c r="P17" s="132"/>
      <c r="Q17" s="132"/>
      <c r="R17" s="132"/>
      <c r="S17" s="132"/>
      <c r="T17" s="132"/>
      <c r="U17" s="132"/>
      <c r="V17" s="132"/>
      <c r="W17" s="132"/>
      <c r="X17" s="132"/>
    </row>
    <row r="18" spans="1:24" x14ac:dyDescent="0.2">
      <c r="A18" s="19" t="s">
        <v>77</v>
      </c>
      <c r="N18" s="132"/>
      <c r="O18" s="132"/>
      <c r="P18" s="132"/>
      <c r="Q18" s="132"/>
      <c r="R18" s="132"/>
      <c r="S18" s="132"/>
      <c r="T18" s="132"/>
      <c r="U18" s="132"/>
      <c r="V18" s="132"/>
      <c r="W18" s="132"/>
      <c r="X18" s="132"/>
    </row>
    <row r="19" spans="1:24" x14ac:dyDescent="0.2">
      <c r="A19" s="19" t="s">
        <v>77</v>
      </c>
      <c r="N19" s="132"/>
      <c r="O19" s="132"/>
      <c r="P19" s="132"/>
      <c r="Q19" s="132"/>
      <c r="R19" s="132"/>
      <c r="S19" s="132"/>
      <c r="T19" s="132"/>
      <c r="U19" s="132"/>
      <c r="V19" s="132"/>
      <c r="W19" s="132"/>
      <c r="X19" s="132"/>
    </row>
    <row r="20" spans="1:24" ht="15" x14ac:dyDescent="0.25">
      <c r="A20" s="19" t="s">
        <v>77</v>
      </c>
      <c r="B20" s="3" t="s">
        <v>11</v>
      </c>
      <c r="C20" s="99" t="s">
        <v>67</v>
      </c>
      <c r="D20" s="99" t="s">
        <v>68</v>
      </c>
      <c r="E20" s="99" t="s">
        <v>82</v>
      </c>
      <c r="F20" s="99" t="s">
        <v>85</v>
      </c>
      <c r="G20" s="99" t="s">
        <v>89</v>
      </c>
      <c r="H20" s="99" t="s">
        <v>92</v>
      </c>
      <c r="I20" s="99" t="s">
        <v>93</v>
      </c>
      <c r="J20" s="99" t="s">
        <v>140</v>
      </c>
      <c r="K20" s="112" t="s">
        <v>94</v>
      </c>
      <c r="M20" s="61"/>
      <c r="N20" s="132"/>
      <c r="O20" s="132"/>
      <c r="P20" s="132"/>
      <c r="Q20" s="132"/>
      <c r="R20" s="132"/>
      <c r="S20" s="132"/>
      <c r="T20" s="132"/>
      <c r="U20" s="132"/>
      <c r="V20" s="132"/>
      <c r="W20" s="132"/>
      <c r="X20" s="132"/>
    </row>
    <row r="21" spans="1:24" x14ac:dyDescent="0.2">
      <c r="A21" s="19" t="s">
        <v>77</v>
      </c>
      <c r="B21" s="6" t="s">
        <v>2</v>
      </c>
      <c r="C21" s="6"/>
      <c r="D21" s="6"/>
      <c r="E21" s="6"/>
      <c r="F21" s="6"/>
      <c r="G21" s="6"/>
      <c r="H21" s="6"/>
      <c r="I21" s="6"/>
      <c r="J21" s="6"/>
      <c r="K21" s="12"/>
    </row>
    <row r="22" spans="1:24" x14ac:dyDescent="0.2">
      <c r="A22" s="19" t="s">
        <v>77</v>
      </c>
      <c r="B22" s="6" t="s">
        <v>3</v>
      </c>
      <c r="C22" s="6"/>
      <c r="D22" s="6"/>
      <c r="E22" s="6"/>
      <c r="F22" s="6"/>
      <c r="G22" s="6"/>
      <c r="H22" s="6"/>
      <c r="I22" s="6"/>
      <c r="J22" s="6">
        <v>77</v>
      </c>
      <c r="K22" s="12"/>
    </row>
    <row r="23" spans="1:24" x14ac:dyDescent="0.2">
      <c r="A23" s="19" t="s">
        <v>77</v>
      </c>
      <c r="B23" s="6" t="s">
        <v>4</v>
      </c>
      <c r="C23" s="6"/>
      <c r="D23" s="6"/>
      <c r="E23" s="6"/>
      <c r="F23" s="6"/>
      <c r="G23" s="6"/>
      <c r="H23" s="6"/>
      <c r="I23" s="6"/>
      <c r="J23" s="6">
        <v>258</v>
      </c>
      <c r="K23" s="12"/>
    </row>
    <row r="24" spans="1:24" x14ac:dyDescent="0.2">
      <c r="A24" s="19" t="s">
        <v>77</v>
      </c>
      <c r="B24" s="6" t="s">
        <v>5</v>
      </c>
      <c r="C24" s="6"/>
      <c r="D24" s="6"/>
      <c r="E24" s="6"/>
      <c r="F24" s="6"/>
      <c r="G24" s="6"/>
      <c r="H24" s="6"/>
      <c r="I24" s="6"/>
      <c r="J24" s="6">
        <v>335</v>
      </c>
      <c r="K24" s="12"/>
    </row>
    <row r="25" spans="1:24" x14ac:dyDescent="0.2">
      <c r="A25" s="19" t="s">
        <v>77</v>
      </c>
      <c r="B25" s="11" t="s">
        <v>21</v>
      </c>
      <c r="C25" s="12"/>
      <c r="D25" s="12"/>
      <c r="E25" s="12"/>
      <c r="F25" s="12"/>
      <c r="G25" s="12"/>
      <c r="H25" s="12"/>
      <c r="I25" s="12"/>
      <c r="J25" s="101">
        <f>J22+J23/3</f>
        <v>163</v>
      </c>
      <c r="K25" s="12"/>
    </row>
    <row r="26" spans="1:24" x14ac:dyDescent="0.2">
      <c r="A26" s="19" t="s">
        <v>77</v>
      </c>
      <c r="B26" s="8" t="s">
        <v>25</v>
      </c>
      <c r="C26" s="10"/>
      <c r="D26" s="10"/>
      <c r="E26" s="10"/>
      <c r="F26" s="10"/>
      <c r="G26" s="10"/>
      <c r="H26" s="10"/>
      <c r="I26" s="10"/>
      <c r="J26" s="10"/>
      <c r="K26" s="10"/>
    </row>
    <row r="27" spans="1:24" ht="13.5" x14ac:dyDescent="0.25">
      <c r="A27" s="19" t="s">
        <v>77</v>
      </c>
      <c r="B27" s="93" t="s">
        <v>95</v>
      </c>
    </row>
    <row r="28" spans="1:24" x14ac:dyDescent="0.2">
      <c r="A28" s="19" t="s">
        <v>77</v>
      </c>
    </row>
    <row r="29" spans="1:24" ht="12.75" customHeight="1" x14ac:dyDescent="0.2">
      <c r="A29" s="19" t="s">
        <v>77</v>
      </c>
      <c r="B29" s="2" t="s">
        <v>18</v>
      </c>
      <c r="N29" s="128" t="s">
        <v>103</v>
      </c>
      <c r="O29" s="128"/>
      <c r="P29" s="128"/>
      <c r="Q29" s="128"/>
      <c r="R29" s="128"/>
      <c r="S29" s="128"/>
      <c r="T29" s="128"/>
      <c r="U29" s="128"/>
      <c r="V29" s="128"/>
      <c r="W29" s="128"/>
      <c r="X29" s="128"/>
    </row>
    <row r="30" spans="1:24" x14ac:dyDescent="0.2">
      <c r="A30" s="19" t="s">
        <v>77</v>
      </c>
      <c r="N30" s="128"/>
      <c r="O30" s="128"/>
      <c r="P30" s="128"/>
      <c r="Q30" s="128"/>
      <c r="R30" s="128"/>
      <c r="S30" s="128"/>
      <c r="T30" s="128"/>
      <c r="U30" s="128"/>
      <c r="V30" s="128"/>
      <c r="W30" s="128"/>
      <c r="X30" s="128"/>
    </row>
    <row r="31" spans="1:24" x14ac:dyDescent="0.2">
      <c r="A31" s="19" t="s">
        <v>77</v>
      </c>
      <c r="C31" s="99" t="s">
        <v>67</v>
      </c>
      <c r="D31" s="99" t="s">
        <v>68</v>
      </c>
      <c r="E31" s="99" t="s">
        <v>82</v>
      </c>
      <c r="F31" s="99" t="s">
        <v>85</v>
      </c>
      <c r="G31" s="99" t="s">
        <v>89</v>
      </c>
      <c r="H31" s="99" t="s">
        <v>92</v>
      </c>
      <c r="I31" s="99" t="s">
        <v>93</v>
      </c>
      <c r="J31" s="99" t="s">
        <v>140</v>
      </c>
      <c r="K31" s="112" t="s">
        <v>94</v>
      </c>
      <c r="N31" s="128"/>
      <c r="O31" s="128"/>
      <c r="P31" s="128"/>
      <c r="Q31" s="128"/>
      <c r="R31" s="128"/>
      <c r="S31" s="128"/>
      <c r="T31" s="128"/>
      <c r="U31" s="128"/>
      <c r="V31" s="128"/>
      <c r="W31" s="128"/>
      <c r="X31" s="128"/>
    </row>
    <row r="32" spans="1:24" x14ac:dyDescent="0.2">
      <c r="A32" s="19" t="s">
        <v>77</v>
      </c>
      <c r="B32" s="21" t="s">
        <v>1</v>
      </c>
      <c r="C32" s="6"/>
      <c r="D32" s="6"/>
      <c r="E32" s="6"/>
      <c r="F32" s="6"/>
      <c r="G32" s="6"/>
      <c r="H32" s="6"/>
      <c r="I32" s="6"/>
      <c r="J32" s="6">
        <v>96</v>
      </c>
      <c r="K32" s="12"/>
    </row>
    <row r="33" spans="1:14" x14ac:dyDescent="0.2">
      <c r="A33" s="19" t="s">
        <v>77</v>
      </c>
      <c r="B33" s="21" t="s">
        <v>11</v>
      </c>
      <c r="C33" s="6"/>
      <c r="D33" s="6"/>
      <c r="E33" s="6"/>
      <c r="F33" s="6"/>
      <c r="G33" s="6"/>
      <c r="H33" s="6"/>
      <c r="I33" s="6"/>
      <c r="J33" s="6">
        <v>108</v>
      </c>
      <c r="K33" s="12"/>
    </row>
    <row r="34" spans="1:14" ht="13.5" x14ac:dyDescent="0.25">
      <c r="A34" s="19" t="s">
        <v>77</v>
      </c>
      <c r="B34" s="93" t="s">
        <v>96</v>
      </c>
    </row>
    <row r="35" spans="1:14" ht="12.75" customHeight="1" x14ac:dyDescent="0.2">
      <c r="A35" s="19" t="s">
        <v>77</v>
      </c>
    </row>
    <row r="36" spans="1:14" x14ac:dyDescent="0.2">
      <c r="A36" s="19" t="s">
        <v>77</v>
      </c>
      <c r="B36" s="2" t="s">
        <v>19</v>
      </c>
    </row>
    <row r="37" spans="1:14" x14ac:dyDescent="0.2">
      <c r="A37" s="19" t="s">
        <v>77</v>
      </c>
    </row>
    <row r="38" spans="1:14" x14ac:dyDescent="0.2">
      <c r="A38" s="19" t="s">
        <v>77</v>
      </c>
      <c r="C38" s="99" t="s">
        <v>67</v>
      </c>
      <c r="D38" s="99" t="s">
        <v>68</v>
      </c>
      <c r="E38" s="99" t="s">
        <v>82</v>
      </c>
      <c r="F38" s="99" t="s">
        <v>85</v>
      </c>
      <c r="G38" s="99" t="s">
        <v>89</v>
      </c>
      <c r="H38" s="99" t="s">
        <v>92</v>
      </c>
      <c r="I38" s="99" t="s">
        <v>93</v>
      </c>
      <c r="J38" s="99" t="s">
        <v>140</v>
      </c>
      <c r="K38" s="112" t="s">
        <v>94</v>
      </c>
    </row>
    <row r="39" spans="1:14" x14ac:dyDescent="0.2">
      <c r="A39" s="19" t="s">
        <v>77</v>
      </c>
      <c r="B39" s="21" t="s">
        <v>1</v>
      </c>
      <c r="C39" s="12"/>
      <c r="D39" s="12"/>
      <c r="E39" s="12"/>
      <c r="F39" s="12"/>
      <c r="G39" s="12"/>
      <c r="H39" s="12"/>
      <c r="I39" s="12"/>
      <c r="J39" s="12">
        <f t="shared" ref="J39" si="0">J15/J32</f>
        <v>7.15625</v>
      </c>
      <c r="K39" s="12"/>
    </row>
    <row r="40" spans="1:14" x14ac:dyDescent="0.2">
      <c r="A40" s="19" t="s">
        <v>77</v>
      </c>
      <c r="B40" s="21" t="s">
        <v>11</v>
      </c>
      <c r="C40" s="12" t="e">
        <f t="shared" ref="C40:J40" si="1">C24/C33</f>
        <v>#DIV/0!</v>
      </c>
      <c r="D40" s="12" t="e">
        <f t="shared" si="1"/>
        <v>#DIV/0!</v>
      </c>
      <c r="E40" s="12" t="e">
        <f t="shared" si="1"/>
        <v>#DIV/0!</v>
      </c>
      <c r="F40" s="12"/>
      <c r="G40" s="12"/>
      <c r="H40" s="12"/>
      <c r="I40" s="12"/>
      <c r="J40" s="12">
        <f t="shared" si="1"/>
        <v>3.1018518518518516</v>
      </c>
      <c r="K40" s="12"/>
    </row>
    <row r="41" spans="1:14" x14ac:dyDescent="0.2">
      <c r="A41" s="19" t="s">
        <v>77</v>
      </c>
      <c r="B41" s="10"/>
      <c r="C41" s="10"/>
      <c r="D41" s="10"/>
      <c r="E41" s="10"/>
      <c r="F41" s="10"/>
      <c r="G41" s="10"/>
      <c r="H41" s="10"/>
      <c r="I41" s="10"/>
      <c r="J41" s="10"/>
      <c r="K41" s="10"/>
    </row>
    <row r="42" spans="1:14" x14ac:dyDescent="0.2">
      <c r="A42" s="19" t="s">
        <v>77</v>
      </c>
    </row>
    <row r="43" spans="1:14" x14ac:dyDescent="0.2">
      <c r="A43" s="19" t="s">
        <v>77</v>
      </c>
      <c r="B43" s="2" t="s">
        <v>7</v>
      </c>
      <c r="N43" s="114" t="s">
        <v>153</v>
      </c>
    </row>
    <row r="44" spans="1:14" x14ac:dyDescent="0.2">
      <c r="A44" s="19" t="s">
        <v>77</v>
      </c>
      <c r="N44" s="126" t="s">
        <v>150</v>
      </c>
    </row>
    <row r="45" spans="1:14" x14ac:dyDescent="0.2">
      <c r="A45" s="19" t="s">
        <v>77</v>
      </c>
      <c r="B45" s="100"/>
      <c r="C45" s="99" t="s">
        <v>67</v>
      </c>
      <c r="D45" s="99" t="s">
        <v>68</v>
      </c>
      <c r="E45" s="99" t="s">
        <v>82</v>
      </c>
      <c r="F45" s="99" t="s">
        <v>85</v>
      </c>
      <c r="G45" s="99" t="s">
        <v>89</v>
      </c>
      <c r="H45" s="99" t="s">
        <v>92</v>
      </c>
      <c r="I45" s="99" t="s">
        <v>93</v>
      </c>
      <c r="J45" s="99" t="s">
        <v>140</v>
      </c>
      <c r="K45" s="112" t="s">
        <v>94</v>
      </c>
      <c r="N45" s="111" t="s">
        <v>140</v>
      </c>
    </row>
    <row r="46" spans="1:14" x14ac:dyDescent="0.2">
      <c r="A46" s="19" t="s">
        <v>77</v>
      </c>
      <c r="B46" s="6" t="s">
        <v>20</v>
      </c>
      <c r="C46" s="102"/>
      <c r="D46" s="102"/>
      <c r="E46" s="102"/>
      <c r="F46" s="102"/>
      <c r="G46" s="102"/>
      <c r="H46" s="102"/>
      <c r="I46" s="102"/>
      <c r="J46" s="102">
        <v>4325</v>
      </c>
      <c r="K46" s="101"/>
      <c r="N46" s="111">
        <v>306</v>
      </c>
    </row>
    <row r="47" spans="1:14" x14ac:dyDescent="0.2">
      <c r="A47" s="19" t="s">
        <v>77</v>
      </c>
      <c r="B47" s="6" t="s">
        <v>11</v>
      </c>
      <c r="C47" s="102"/>
      <c r="D47" s="102"/>
      <c r="E47" s="102"/>
      <c r="F47" s="102"/>
      <c r="G47" s="102"/>
      <c r="H47" s="102"/>
      <c r="I47" s="102"/>
      <c r="J47" s="102">
        <v>2241</v>
      </c>
      <c r="K47" s="101"/>
      <c r="N47" s="111">
        <v>522</v>
      </c>
    </row>
    <row r="48" spans="1:14" x14ac:dyDescent="0.2">
      <c r="A48" s="19" t="s">
        <v>77</v>
      </c>
      <c r="B48" s="6" t="s">
        <v>5</v>
      </c>
      <c r="C48" s="102"/>
      <c r="D48" s="102"/>
      <c r="E48" s="102"/>
      <c r="F48" s="102"/>
      <c r="G48" s="102"/>
      <c r="H48" s="102"/>
      <c r="I48" s="102"/>
      <c r="J48" s="102">
        <v>6566</v>
      </c>
      <c r="K48" s="101"/>
      <c r="N48" s="111">
        <v>828</v>
      </c>
    </row>
    <row r="49" spans="1:24" x14ac:dyDescent="0.2">
      <c r="A49" s="19" t="s">
        <v>77</v>
      </c>
    </row>
    <row r="50" spans="1:24" x14ac:dyDescent="0.2">
      <c r="A50" s="19" t="s">
        <v>77</v>
      </c>
    </row>
    <row r="51" spans="1:24" x14ac:dyDescent="0.2">
      <c r="A51" s="19" t="s">
        <v>77</v>
      </c>
      <c r="B51" s="2" t="s">
        <v>8</v>
      </c>
    </row>
    <row r="52" spans="1:24" x14ac:dyDescent="0.2">
      <c r="A52" s="19" t="s">
        <v>77</v>
      </c>
    </row>
    <row r="53" spans="1:24" x14ac:dyDescent="0.2">
      <c r="A53" s="19" t="s">
        <v>77</v>
      </c>
      <c r="B53" s="100"/>
      <c r="C53" s="99" t="s">
        <v>67</v>
      </c>
      <c r="D53" s="99" t="s">
        <v>68</v>
      </c>
      <c r="E53" s="99" t="s">
        <v>82</v>
      </c>
      <c r="F53" s="99" t="s">
        <v>85</v>
      </c>
      <c r="G53" s="99" t="s">
        <v>89</v>
      </c>
      <c r="H53" s="99" t="s">
        <v>92</v>
      </c>
      <c r="I53" s="99" t="s">
        <v>93</v>
      </c>
      <c r="J53" s="99" t="s">
        <v>140</v>
      </c>
      <c r="K53" s="112" t="s">
        <v>94</v>
      </c>
    </row>
    <row r="54" spans="1:24" x14ac:dyDescent="0.2">
      <c r="A54" s="19" t="s">
        <v>77</v>
      </c>
      <c r="B54" s="6" t="s">
        <v>9</v>
      </c>
      <c r="C54" s="6"/>
      <c r="D54" s="6"/>
      <c r="E54" s="6"/>
      <c r="F54" s="6"/>
      <c r="G54" s="6"/>
      <c r="H54" s="6"/>
      <c r="I54" s="6"/>
      <c r="J54" s="6">
        <v>12</v>
      </c>
      <c r="K54" s="12"/>
    </row>
    <row r="55" spans="1:24" x14ac:dyDescent="0.2">
      <c r="A55" s="19" t="s">
        <v>77</v>
      </c>
      <c r="B55" s="6" t="s">
        <v>10</v>
      </c>
      <c r="C55" s="6"/>
      <c r="D55" s="6"/>
      <c r="E55" s="6"/>
      <c r="F55" s="6"/>
      <c r="G55" s="6"/>
      <c r="H55" s="6"/>
      <c r="I55" s="6"/>
      <c r="J55" s="6">
        <v>22</v>
      </c>
      <c r="K55" s="12"/>
    </row>
    <row r="56" spans="1:24" x14ac:dyDescent="0.2">
      <c r="A56" s="19" t="s">
        <v>77</v>
      </c>
      <c r="B56" s="6" t="s">
        <v>11</v>
      </c>
      <c r="C56" s="27"/>
      <c r="D56" s="27"/>
      <c r="E56" s="27"/>
      <c r="F56" s="27"/>
      <c r="G56" s="27"/>
      <c r="H56" s="27"/>
      <c r="I56" s="27"/>
      <c r="J56" s="27">
        <v>26</v>
      </c>
      <c r="K56" s="12"/>
    </row>
    <row r="57" spans="1:24" x14ac:dyDescent="0.2">
      <c r="A57" s="19" t="s">
        <v>77</v>
      </c>
      <c r="B57" s="16" t="s">
        <v>22</v>
      </c>
    </row>
    <row r="58" spans="1:24" x14ac:dyDescent="0.2">
      <c r="A58" s="19" t="s">
        <v>77</v>
      </c>
    </row>
    <row r="59" spans="1:24" x14ac:dyDescent="0.2">
      <c r="A59" s="19" t="s">
        <v>77</v>
      </c>
    </row>
    <row r="60" spans="1:24" x14ac:dyDescent="0.2">
      <c r="A60" s="19" t="s">
        <v>77</v>
      </c>
      <c r="B60" s="2" t="s">
        <v>24</v>
      </c>
      <c r="D60" s="78" t="s">
        <v>90</v>
      </c>
      <c r="N60" s="128" t="s">
        <v>101</v>
      </c>
      <c r="O60" s="128"/>
      <c r="P60" s="128"/>
      <c r="Q60" s="128"/>
      <c r="R60" s="128"/>
      <c r="S60" s="128"/>
      <c r="T60" s="128"/>
      <c r="U60" s="128"/>
      <c r="V60" s="128"/>
      <c r="W60" s="128"/>
      <c r="X60" s="128"/>
    </row>
    <row r="61" spans="1:24" x14ac:dyDescent="0.2">
      <c r="A61" s="19" t="s">
        <v>77</v>
      </c>
      <c r="B61" s="104" t="s">
        <v>100</v>
      </c>
      <c r="N61" s="128"/>
      <c r="O61" s="128"/>
      <c r="P61" s="128"/>
      <c r="Q61" s="128"/>
      <c r="R61" s="128"/>
      <c r="S61" s="128"/>
      <c r="T61" s="128"/>
      <c r="U61" s="128"/>
      <c r="V61" s="128"/>
      <c r="W61" s="128"/>
      <c r="X61" s="128"/>
    </row>
    <row r="62" spans="1:24" x14ac:dyDescent="0.2">
      <c r="A62" s="19" t="s">
        <v>77</v>
      </c>
      <c r="B62" s="100"/>
      <c r="C62" s="99" t="s">
        <v>67</v>
      </c>
      <c r="D62" s="99" t="s">
        <v>68</v>
      </c>
      <c r="E62" s="99" t="s">
        <v>82</v>
      </c>
      <c r="F62" s="99" t="s">
        <v>85</v>
      </c>
      <c r="G62" s="99" t="s">
        <v>89</v>
      </c>
      <c r="H62" s="99" t="s">
        <v>92</v>
      </c>
      <c r="I62" s="99" t="s">
        <v>93</v>
      </c>
      <c r="J62" s="99" t="s">
        <v>140</v>
      </c>
      <c r="K62" s="112" t="s">
        <v>94</v>
      </c>
    </row>
    <row r="63" spans="1:24" x14ac:dyDescent="0.2">
      <c r="A63" s="19" t="s">
        <v>77</v>
      </c>
      <c r="B63" s="6" t="s">
        <v>3</v>
      </c>
      <c r="C63" s="17"/>
      <c r="D63" s="29"/>
      <c r="E63" s="17"/>
      <c r="F63" s="17"/>
      <c r="G63" s="17"/>
      <c r="H63" s="17"/>
      <c r="I63" s="17"/>
      <c r="J63" s="17">
        <v>17</v>
      </c>
      <c r="K63" s="12"/>
      <c r="L63" s="112"/>
      <c r="N63" s="132" t="s">
        <v>139</v>
      </c>
      <c r="O63" s="132"/>
      <c r="P63" s="132"/>
      <c r="Q63" s="132"/>
      <c r="R63" s="132"/>
      <c r="S63" s="132"/>
      <c r="T63" s="132"/>
      <c r="U63" s="132"/>
      <c r="V63" s="132"/>
      <c r="W63" s="132"/>
      <c r="X63" s="132"/>
    </row>
    <row r="64" spans="1:24" x14ac:dyDescent="0.2">
      <c r="A64" s="19" t="s">
        <v>77</v>
      </c>
      <c r="B64" s="6" t="s">
        <v>4</v>
      </c>
      <c r="C64" s="17"/>
      <c r="D64" s="29"/>
      <c r="E64" s="17"/>
      <c r="F64" s="17"/>
      <c r="G64" s="17"/>
      <c r="H64" s="17"/>
      <c r="I64" s="17"/>
      <c r="J64" s="17">
        <v>14</v>
      </c>
      <c r="K64" s="12"/>
      <c r="L64" s="10"/>
      <c r="N64" s="132"/>
      <c r="O64" s="132"/>
      <c r="P64" s="132"/>
      <c r="Q64" s="132"/>
      <c r="R64" s="132"/>
      <c r="S64" s="132"/>
      <c r="T64" s="132"/>
      <c r="U64" s="132"/>
      <c r="V64" s="132"/>
      <c r="W64" s="132"/>
      <c r="X64" s="132"/>
    </row>
    <row r="65" spans="1:24" x14ac:dyDescent="0.2">
      <c r="A65" s="19" t="s">
        <v>77</v>
      </c>
      <c r="B65" s="6" t="s">
        <v>5</v>
      </c>
      <c r="C65" s="6"/>
      <c r="D65" s="6"/>
      <c r="E65" s="6"/>
      <c r="F65" s="6"/>
      <c r="G65" s="6"/>
      <c r="H65" s="6"/>
      <c r="I65" s="6"/>
      <c r="J65" s="6">
        <v>31</v>
      </c>
      <c r="K65" s="12"/>
      <c r="L65" s="10"/>
      <c r="M65" s="10"/>
      <c r="N65" s="132"/>
      <c r="O65" s="132"/>
      <c r="P65" s="132"/>
      <c r="Q65" s="132"/>
      <c r="R65" s="132"/>
      <c r="S65" s="132"/>
      <c r="T65" s="132"/>
      <c r="U65" s="132"/>
      <c r="V65" s="132"/>
      <c r="W65" s="132"/>
      <c r="X65" s="132"/>
    </row>
    <row r="66" spans="1:24" x14ac:dyDescent="0.2">
      <c r="A66" s="19" t="s">
        <v>77</v>
      </c>
      <c r="B66" s="11" t="s">
        <v>23</v>
      </c>
      <c r="C66" s="12"/>
      <c r="D66" s="12"/>
      <c r="E66" s="12"/>
      <c r="F66" s="12"/>
      <c r="G66" s="12"/>
      <c r="H66" s="12"/>
      <c r="I66" s="12"/>
      <c r="J66" s="12">
        <f t="shared" ref="J66" si="2">J63+J64/3</f>
        <v>21.666666666666668</v>
      </c>
      <c r="K66" s="12"/>
      <c r="L66" s="10"/>
      <c r="M66" s="10"/>
      <c r="N66" s="132"/>
      <c r="O66" s="132"/>
      <c r="P66" s="132"/>
      <c r="Q66" s="132"/>
      <c r="R66" s="132"/>
      <c r="S66" s="132"/>
      <c r="T66" s="132"/>
      <c r="U66" s="132"/>
      <c r="V66" s="132"/>
      <c r="W66" s="132"/>
      <c r="X66" s="132"/>
    </row>
    <row r="67" spans="1:24" x14ac:dyDescent="0.2">
      <c r="A67" s="19" t="s">
        <v>77</v>
      </c>
      <c r="B67" s="8" t="s">
        <v>26</v>
      </c>
      <c r="L67" s="14"/>
      <c r="M67" s="14"/>
      <c r="N67" s="14"/>
    </row>
    <row r="68" spans="1:24" x14ac:dyDescent="0.2">
      <c r="A68" s="19" t="s">
        <v>77</v>
      </c>
    </row>
    <row r="69" spans="1:24" x14ac:dyDescent="0.2">
      <c r="A69" s="19" t="s">
        <v>77</v>
      </c>
    </row>
    <row r="70" spans="1:24" x14ac:dyDescent="0.2">
      <c r="A70" s="19" t="s">
        <v>77</v>
      </c>
      <c r="B70" s="2" t="s">
        <v>27</v>
      </c>
    </row>
    <row r="71" spans="1:24" x14ac:dyDescent="0.2">
      <c r="A71" s="19" t="s">
        <v>77</v>
      </c>
      <c r="B71" s="2"/>
    </row>
    <row r="72" spans="1:24" x14ac:dyDescent="0.2">
      <c r="A72" s="19" t="s">
        <v>77</v>
      </c>
      <c r="C72" s="99" t="s">
        <v>67</v>
      </c>
      <c r="D72" s="99" t="s">
        <v>68</v>
      </c>
      <c r="E72" s="99" t="s">
        <v>82</v>
      </c>
      <c r="F72" s="99" t="s">
        <v>85</v>
      </c>
      <c r="G72" s="99" t="s">
        <v>89</v>
      </c>
      <c r="H72" s="99" t="s">
        <v>92</v>
      </c>
      <c r="I72" s="99" t="s">
        <v>93</v>
      </c>
      <c r="J72" s="99" t="s">
        <v>140</v>
      </c>
      <c r="K72" s="112" t="s">
        <v>94</v>
      </c>
    </row>
    <row r="73" spans="1:24" x14ac:dyDescent="0.2">
      <c r="A73" s="19" t="s">
        <v>77</v>
      </c>
      <c r="B73" s="6" t="s">
        <v>6</v>
      </c>
      <c r="C73" s="12"/>
      <c r="D73" s="12" t="e">
        <f>(D16+D25)/D66</f>
        <v>#DIV/0!</v>
      </c>
      <c r="E73" s="12" t="e">
        <f>(E16+E25)/E66</f>
        <v>#DIV/0!</v>
      </c>
      <c r="F73" s="12"/>
      <c r="G73" s="12"/>
      <c r="H73" s="12"/>
      <c r="I73" s="12"/>
      <c r="J73" s="12">
        <f>(J16+J25)/J66</f>
        <v>36.707692307692305</v>
      </c>
      <c r="K73" s="12"/>
    </row>
    <row r="74" spans="1:24" x14ac:dyDescent="0.2">
      <c r="A74" s="19" t="s">
        <v>77</v>
      </c>
      <c r="C74" s="10"/>
      <c r="D74" s="10"/>
      <c r="E74" s="10"/>
      <c r="F74" s="10"/>
      <c r="G74" s="10"/>
      <c r="H74" s="10"/>
      <c r="I74" s="10"/>
      <c r="J74" s="10"/>
      <c r="K74" s="10"/>
    </row>
    <row r="75" spans="1:24" x14ac:dyDescent="0.2">
      <c r="A75" s="19" t="s">
        <v>77</v>
      </c>
    </row>
    <row r="76" spans="1:24" x14ac:dyDescent="0.2">
      <c r="A76" s="19" t="s">
        <v>77</v>
      </c>
      <c r="B76" s="2" t="s">
        <v>14</v>
      </c>
    </row>
    <row r="77" spans="1:24" x14ac:dyDescent="0.2">
      <c r="A77" s="19" t="s">
        <v>77</v>
      </c>
      <c r="B77" s="2"/>
    </row>
    <row r="78" spans="1:24" x14ac:dyDescent="0.2">
      <c r="A78" s="19" t="s">
        <v>77</v>
      </c>
      <c r="C78" s="99" t="s">
        <v>67</v>
      </c>
      <c r="D78" s="99" t="s">
        <v>68</v>
      </c>
      <c r="E78" s="99" t="s">
        <v>82</v>
      </c>
      <c r="F78" s="99" t="s">
        <v>85</v>
      </c>
      <c r="G78" s="99" t="s">
        <v>85</v>
      </c>
      <c r="H78" s="99" t="s">
        <v>92</v>
      </c>
      <c r="I78" s="99" t="s">
        <v>93</v>
      </c>
      <c r="J78" s="99" t="s">
        <v>140</v>
      </c>
      <c r="K78" s="112" t="s">
        <v>94</v>
      </c>
    </row>
    <row r="79" spans="1:24" x14ac:dyDescent="0.2">
      <c r="A79" s="19" t="s">
        <v>77</v>
      </c>
      <c r="B79" s="6" t="s">
        <v>12</v>
      </c>
      <c r="C79" s="12"/>
      <c r="D79" s="12" t="e">
        <f t="shared" ref="D79:J79" si="3">D48/D66</f>
        <v>#DIV/0!</v>
      </c>
      <c r="E79" s="12" t="e">
        <f t="shared" si="3"/>
        <v>#DIV/0!</v>
      </c>
      <c r="F79" s="12"/>
      <c r="G79" s="12"/>
      <c r="H79" s="12"/>
      <c r="I79" s="12"/>
      <c r="J79" s="12">
        <f t="shared" si="3"/>
        <v>303.04615384615386</v>
      </c>
      <c r="K79" s="12"/>
    </row>
    <row r="80" spans="1:24" x14ac:dyDescent="0.2">
      <c r="A80" s="19" t="s">
        <v>77</v>
      </c>
      <c r="C80" s="10"/>
      <c r="D80" s="10"/>
      <c r="E80" s="10"/>
      <c r="F80" s="10"/>
      <c r="G80" s="10"/>
      <c r="H80" s="99"/>
      <c r="I80" s="99"/>
      <c r="J80" s="99"/>
      <c r="K80" s="10"/>
    </row>
    <row r="81" spans="8:10" x14ac:dyDescent="0.2">
      <c r="H81" s="99"/>
      <c r="I81" s="99"/>
      <c r="J81" s="99"/>
    </row>
  </sheetData>
  <mergeCells count="7">
    <mergeCell ref="N63:X66"/>
    <mergeCell ref="N17:X20"/>
    <mergeCell ref="B7:F7"/>
    <mergeCell ref="N9:X10"/>
    <mergeCell ref="N12:X15"/>
    <mergeCell ref="N29:X31"/>
    <mergeCell ref="N60:X61"/>
  </mergeCells>
  <pageMargins left="0.8" right="0.25" top="0.5" bottom="0.5" header="0.5" footer="0.5"/>
  <pageSetup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20" zoomScaleNormal="100" workbookViewId="0">
      <selection activeCell="N44" sqref="N44:N48"/>
    </sheetView>
  </sheetViews>
  <sheetFormatPr defaultRowHeight="12.75" x14ac:dyDescent="0.2"/>
  <cols>
    <col min="1" max="1" width="12.85546875" style="111" hidden="1" customWidth="1"/>
    <col min="2" max="2" width="18.7109375" style="111" customWidth="1"/>
    <col min="3" max="5" width="12.7109375" style="111" hidden="1" customWidth="1"/>
    <col min="6" max="11" width="12.7109375" style="111" customWidth="1"/>
    <col min="12" max="16384" width="9.140625" style="111"/>
  </cols>
  <sheetData>
    <row r="1" spans="1:24" x14ac:dyDescent="0.2">
      <c r="A1" s="19" t="s">
        <v>77</v>
      </c>
      <c r="B1" s="113" t="s">
        <v>0</v>
      </c>
      <c r="C1" s="113"/>
      <c r="D1" s="113"/>
      <c r="E1" s="113"/>
      <c r="F1" s="20"/>
      <c r="G1" s="20"/>
      <c r="H1" s="20"/>
      <c r="I1" s="20"/>
      <c r="J1" s="20"/>
      <c r="K1" s="20"/>
    </row>
    <row r="2" spans="1:24" x14ac:dyDescent="0.2">
      <c r="A2" s="19" t="s">
        <v>77</v>
      </c>
      <c r="B2" s="113" t="s">
        <v>91</v>
      </c>
      <c r="C2" s="113"/>
      <c r="D2" s="113"/>
      <c r="E2" s="113"/>
      <c r="F2" s="48"/>
      <c r="G2" s="48"/>
      <c r="H2" s="48"/>
      <c r="I2" s="48"/>
      <c r="J2" s="48"/>
      <c r="K2" s="20"/>
    </row>
    <row r="3" spans="1:24" x14ac:dyDescent="0.2">
      <c r="A3" s="19" t="s">
        <v>77</v>
      </c>
    </row>
    <row r="4" spans="1:24" x14ac:dyDescent="0.2">
      <c r="A4" s="19" t="s">
        <v>77</v>
      </c>
      <c r="B4" s="113" t="s">
        <v>109</v>
      </c>
      <c r="C4" s="113"/>
      <c r="D4" s="113"/>
      <c r="E4" s="113"/>
      <c r="F4" s="113"/>
      <c r="G4" s="113"/>
      <c r="H4" s="113"/>
      <c r="I4" s="113"/>
      <c r="J4" s="113"/>
      <c r="K4" s="113"/>
    </row>
    <row r="5" spans="1:24" x14ac:dyDescent="0.2">
      <c r="A5" s="19" t="s">
        <v>77</v>
      </c>
      <c r="B5" s="88"/>
      <c r="C5" s="88"/>
      <c r="D5" s="88"/>
      <c r="E5" s="88"/>
      <c r="F5" s="88"/>
      <c r="H5" s="88"/>
      <c r="I5" s="88"/>
      <c r="J5" s="88"/>
      <c r="K5" s="87"/>
    </row>
    <row r="6" spans="1:24" ht="18" x14ac:dyDescent="0.25">
      <c r="A6" s="19" t="s">
        <v>77</v>
      </c>
      <c r="B6" s="9" t="s">
        <v>143</v>
      </c>
      <c r="C6" s="88"/>
      <c r="D6" s="75"/>
      <c r="F6" s="88"/>
      <c r="G6" s="88"/>
      <c r="H6" s="88"/>
      <c r="I6" s="88"/>
      <c r="J6" s="88"/>
      <c r="K6" s="39"/>
    </row>
    <row r="7" spans="1:24" ht="13.5" x14ac:dyDescent="0.25">
      <c r="A7" s="19"/>
      <c r="B7" s="134"/>
      <c r="C7" s="134"/>
      <c r="D7" s="134"/>
      <c r="E7" s="134"/>
      <c r="F7" s="134"/>
      <c r="G7" s="119"/>
      <c r="H7" s="119"/>
      <c r="I7" s="119"/>
      <c r="J7" s="88"/>
    </row>
    <row r="8" spans="1:24" x14ac:dyDescent="0.2">
      <c r="A8" s="19" t="s">
        <v>77</v>
      </c>
    </row>
    <row r="9" spans="1:24" x14ac:dyDescent="0.2">
      <c r="A9" s="19" t="s">
        <v>77</v>
      </c>
      <c r="B9" s="2" t="s">
        <v>16</v>
      </c>
      <c r="N9" s="131" t="s">
        <v>102</v>
      </c>
      <c r="O9" s="131"/>
      <c r="P9" s="131"/>
      <c r="Q9" s="131"/>
      <c r="R9" s="131"/>
      <c r="S9" s="131"/>
      <c r="T9" s="131"/>
      <c r="U9" s="131"/>
      <c r="V9" s="131"/>
      <c r="W9" s="131"/>
      <c r="X9" s="131"/>
    </row>
    <row r="10" spans="1:24" x14ac:dyDescent="0.2">
      <c r="A10" s="19" t="s">
        <v>77</v>
      </c>
      <c r="N10" s="131"/>
      <c r="O10" s="131"/>
      <c r="P10" s="131"/>
      <c r="Q10" s="131"/>
      <c r="R10" s="131"/>
      <c r="S10" s="131"/>
      <c r="T10" s="131"/>
      <c r="U10" s="131"/>
      <c r="V10" s="131"/>
      <c r="W10" s="131"/>
      <c r="X10" s="131"/>
    </row>
    <row r="11" spans="1:24" x14ac:dyDescent="0.2">
      <c r="A11" s="19" t="s">
        <v>77</v>
      </c>
      <c r="B11" s="3" t="s">
        <v>20</v>
      </c>
      <c r="C11" s="99" t="s">
        <v>67</v>
      </c>
      <c r="D11" s="99" t="s">
        <v>68</v>
      </c>
      <c r="E11" s="99" t="s">
        <v>82</v>
      </c>
      <c r="F11" s="99" t="s">
        <v>85</v>
      </c>
      <c r="G11" s="99" t="s">
        <v>89</v>
      </c>
      <c r="H11" s="99" t="s">
        <v>92</v>
      </c>
      <c r="I11" s="99" t="s">
        <v>93</v>
      </c>
      <c r="J11" s="99" t="s">
        <v>140</v>
      </c>
      <c r="K11" s="112" t="s">
        <v>94</v>
      </c>
    </row>
    <row r="12" spans="1:24" x14ac:dyDescent="0.2">
      <c r="A12" s="19" t="s">
        <v>77</v>
      </c>
      <c r="B12" s="6" t="s">
        <v>2</v>
      </c>
      <c r="C12" s="6"/>
      <c r="D12" s="6"/>
      <c r="E12" s="6"/>
      <c r="F12" s="6"/>
      <c r="G12" s="6"/>
      <c r="H12" s="6"/>
      <c r="I12" s="6"/>
      <c r="J12" s="6"/>
      <c r="K12" s="6"/>
      <c r="N12" s="132" t="s">
        <v>114</v>
      </c>
      <c r="O12" s="132"/>
      <c r="P12" s="132"/>
      <c r="Q12" s="132"/>
      <c r="R12" s="132"/>
      <c r="S12" s="132"/>
      <c r="T12" s="132"/>
      <c r="U12" s="132"/>
      <c r="V12" s="132"/>
      <c r="W12" s="132"/>
      <c r="X12" s="132"/>
    </row>
    <row r="13" spans="1:24" x14ac:dyDescent="0.2">
      <c r="A13" s="19" t="s">
        <v>77</v>
      </c>
      <c r="B13" s="6" t="s">
        <v>3</v>
      </c>
      <c r="C13" s="6"/>
      <c r="D13" s="6"/>
      <c r="E13" s="6"/>
      <c r="F13" s="6"/>
      <c r="G13" s="6"/>
      <c r="H13" s="6"/>
      <c r="I13" s="6"/>
      <c r="J13" s="6"/>
      <c r="K13" s="12"/>
      <c r="N13" s="132"/>
      <c r="O13" s="132"/>
      <c r="P13" s="132"/>
      <c r="Q13" s="132"/>
      <c r="R13" s="132"/>
      <c r="S13" s="132"/>
      <c r="T13" s="132"/>
      <c r="U13" s="132"/>
      <c r="V13" s="132"/>
      <c r="W13" s="132"/>
      <c r="X13" s="132"/>
    </row>
    <row r="14" spans="1:24" x14ac:dyDescent="0.2">
      <c r="A14" s="19" t="s">
        <v>77</v>
      </c>
      <c r="B14" s="6" t="s">
        <v>4</v>
      </c>
      <c r="C14" s="6"/>
      <c r="D14" s="6"/>
      <c r="E14" s="6"/>
      <c r="F14" s="6"/>
      <c r="G14" s="6"/>
      <c r="H14" s="6"/>
      <c r="I14" s="6"/>
      <c r="J14" s="6"/>
      <c r="K14" s="12"/>
      <c r="N14" s="132"/>
      <c r="O14" s="132"/>
      <c r="P14" s="132"/>
      <c r="Q14" s="132"/>
      <c r="R14" s="132"/>
      <c r="S14" s="132"/>
      <c r="T14" s="132"/>
      <c r="U14" s="132"/>
      <c r="V14" s="132"/>
      <c r="W14" s="132"/>
      <c r="X14" s="132"/>
    </row>
    <row r="15" spans="1:24" x14ac:dyDescent="0.2">
      <c r="A15" s="19" t="s">
        <v>77</v>
      </c>
      <c r="B15" s="6" t="s">
        <v>5</v>
      </c>
      <c r="C15" s="6"/>
      <c r="D15" s="6"/>
      <c r="E15" s="6"/>
      <c r="F15" s="6"/>
      <c r="G15" s="6"/>
      <c r="H15" s="6"/>
      <c r="I15" s="6"/>
      <c r="J15" s="6"/>
      <c r="K15" s="12"/>
      <c r="N15" s="132"/>
      <c r="O15" s="132"/>
      <c r="P15" s="132"/>
      <c r="Q15" s="132"/>
      <c r="R15" s="132"/>
      <c r="S15" s="132"/>
      <c r="T15" s="132"/>
      <c r="U15" s="132"/>
      <c r="V15" s="132"/>
      <c r="W15" s="132"/>
      <c r="X15" s="132"/>
    </row>
    <row r="16" spans="1:24" x14ac:dyDescent="0.2">
      <c r="A16" s="19" t="s">
        <v>77</v>
      </c>
      <c r="B16" s="11" t="s">
        <v>21</v>
      </c>
      <c r="C16" s="12"/>
      <c r="D16" s="12"/>
      <c r="E16" s="12"/>
      <c r="F16" s="12"/>
      <c r="G16" s="12"/>
      <c r="H16" s="12"/>
      <c r="I16" s="12"/>
      <c r="J16" s="12"/>
      <c r="K16" s="12"/>
    </row>
    <row r="17" spans="1:24" x14ac:dyDescent="0.2">
      <c r="A17" s="19" t="s">
        <v>77</v>
      </c>
      <c r="B17" s="8" t="s">
        <v>25</v>
      </c>
      <c r="N17" s="132" t="s">
        <v>138</v>
      </c>
      <c r="O17" s="132"/>
      <c r="P17" s="132"/>
      <c r="Q17" s="132"/>
      <c r="R17" s="132"/>
      <c r="S17" s="132"/>
      <c r="T17" s="132"/>
      <c r="U17" s="132"/>
      <c r="V17" s="132"/>
      <c r="W17" s="132"/>
      <c r="X17" s="132"/>
    </row>
    <row r="18" spans="1:24" x14ac:dyDescent="0.2">
      <c r="A18" s="19" t="s">
        <v>77</v>
      </c>
      <c r="N18" s="132"/>
      <c r="O18" s="132"/>
      <c r="P18" s="132"/>
      <c r="Q18" s="132"/>
      <c r="R18" s="132"/>
      <c r="S18" s="132"/>
      <c r="T18" s="132"/>
      <c r="U18" s="132"/>
      <c r="V18" s="132"/>
      <c r="W18" s="132"/>
      <c r="X18" s="132"/>
    </row>
    <row r="19" spans="1:24" x14ac:dyDescent="0.2">
      <c r="A19" s="19" t="s">
        <v>77</v>
      </c>
      <c r="N19" s="132"/>
      <c r="O19" s="132"/>
      <c r="P19" s="132"/>
      <c r="Q19" s="132"/>
      <c r="R19" s="132"/>
      <c r="S19" s="132"/>
      <c r="T19" s="132"/>
      <c r="U19" s="132"/>
      <c r="V19" s="132"/>
      <c r="W19" s="132"/>
      <c r="X19" s="132"/>
    </row>
    <row r="20" spans="1:24" ht="15" x14ac:dyDescent="0.25">
      <c r="A20" s="19" t="s">
        <v>77</v>
      </c>
      <c r="B20" s="3" t="s">
        <v>11</v>
      </c>
      <c r="C20" s="99" t="s">
        <v>67</v>
      </c>
      <c r="D20" s="99" t="s">
        <v>68</v>
      </c>
      <c r="E20" s="99" t="s">
        <v>82</v>
      </c>
      <c r="F20" s="99" t="s">
        <v>85</v>
      </c>
      <c r="G20" s="99" t="s">
        <v>89</v>
      </c>
      <c r="H20" s="99" t="s">
        <v>92</v>
      </c>
      <c r="I20" s="99" t="s">
        <v>93</v>
      </c>
      <c r="J20" s="99" t="s">
        <v>140</v>
      </c>
      <c r="K20" s="112" t="s">
        <v>94</v>
      </c>
      <c r="M20" s="61"/>
      <c r="N20" s="132"/>
      <c r="O20" s="132"/>
      <c r="P20" s="132"/>
      <c r="Q20" s="132"/>
      <c r="R20" s="132"/>
      <c r="S20" s="132"/>
      <c r="T20" s="132"/>
      <c r="U20" s="132"/>
      <c r="V20" s="132"/>
      <c r="W20" s="132"/>
      <c r="X20" s="132"/>
    </row>
    <row r="21" spans="1:24" x14ac:dyDescent="0.2">
      <c r="A21" s="19" t="s">
        <v>77</v>
      </c>
      <c r="B21" s="6" t="s">
        <v>2</v>
      </c>
      <c r="C21" s="6"/>
      <c r="D21" s="6"/>
      <c r="E21" s="6"/>
      <c r="F21" s="6"/>
      <c r="G21" s="6"/>
      <c r="H21" s="6"/>
      <c r="I21" s="6"/>
      <c r="J21" s="6"/>
      <c r="K21" s="12"/>
    </row>
    <row r="22" spans="1:24" x14ac:dyDescent="0.2">
      <c r="A22" s="19" t="s">
        <v>77</v>
      </c>
      <c r="B22" s="6" t="s">
        <v>3</v>
      </c>
      <c r="C22" s="6"/>
      <c r="D22" s="6"/>
      <c r="E22" s="6"/>
      <c r="F22" s="6"/>
      <c r="G22" s="6"/>
      <c r="H22" s="6"/>
      <c r="I22" s="6"/>
      <c r="J22" s="6">
        <v>50</v>
      </c>
      <c r="K22" s="12"/>
    </row>
    <row r="23" spans="1:24" x14ac:dyDescent="0.2">
      <c r="A23" s="19" t="s">
        <v>77</v>
      </c>
      <c r="B23" s="6" t="s">
        <v>4</v>
      </c>
      <c r="C23" s="6"/>
      <c r="D23" s="6"/>
      <c r="E23" s="6"/>
      <c r="F23" s="6"/>
      <c r="G23" s="6"/>
      <c r="H23" s="6"/>
      <c r="I23" s="6"/>
      <c r="J23" s="6">
        <v>291</v>
      </c>
      <c r="K23" s="12"/>
    </row>
    <row r="24" spans="1:24" x14ac:dyDescent="0.2">
      <c r="A24" s="19" t="s">
        <v>77</v>
      </c>
      <c r="B24" s="6" t="s">
        <v>5</v>
      </c>
      <c r="C24" s="6"/>
      <c r="D24" s="6"/>
      <c r="E24" s="6"/>
      <c r="F24" s="6"/>
      <c r="G24" s="6"/>
      <c r="H24" s="6"/>
      <c r="I24" s="6"/>
      <c r="J24" s="6">
        <v>341</v>
      </c>
      <c r="K24" s="12"/>
    </row>
    <row r="25" spans="1:24" x14ac:dyDescent="0.2">
      <c r="A25" s="19" t="s">
        <v>77</v>
      </c>
      <c r="B25" s="11" t="s">
        <v>21</v>
      </c>
      <c r="C25" s="12"/>
      <c r="D25" s="12"/>
      <c r="E25" s="12"/>
      <c r="F25" s="12"/>
      <c r="G25" s="12"/>
      <c r="H25" s="12"/>
      <c r="I25" s="12"/>
      <c r="J25" s="101">
        <f>J22+J23/3</f>
        <v>147</v>
      </c>
      <c r="K25" s="12"/>
    </row>
    <row r="26" spans="1:24" x14ac:dyDescent="0.2">
      <c r="A26" s="19" t="s">
        <v>77</v>
      </c>
      <c r="B26" s="8" t="s">
        <v>25</v>
      </c>
      <c r="C26" s="10"/>
      <c r="D26" s="10"/>
      <c r="E26" s="10"/>
      <c r="F26" s="10"/>
      <c r="G26" s="10"/>
      <c r="H26" s="10"/>
      <c r="I26" s="10"/>
      <c r="J26" s="10"/>
      <c r="K26" s="10"/>
    </row>
    <row r="27" spans="1:24" ht="13.5" x14ac:dyDescent="0.25">
      <c r="A27" s="19" t="s">
        <v>77</v>
      </c>
      <c r="B27" s="93" t="s">
        <v>95</v>
      </c>
    </row>
    <row r="28" spans="1:24" x14ac:dyDescent="0.2">
      <c r="A28" s="19" t="s">
        <v>77</v>
      </c>
    </row>
    <row r="29" spans="1:24" ht="12.75" customHeight="1" x14ac:dyDescent="0.2">
      <c r="A29" s="19" t="s">
        <v>77</v>
      </c>
      <c r="B29" s="2" t="s">
        <v>18</v>
      </c>
      <c r="N29" s="128" t="s">
        <v>103</v>
      </c>
      <c r="O29" s="128"/>
      <c r="P29" s="128"/>
      <c r="Q29" s="128"/>
      <c r="R29" s="128"/>
      <c r="S29" s="128"/>
      <c r="T29" s="128"/>
      <c r="U29" s="128"/>
      <c r="V29" s="128"/>
      <c r="W29" s="128"/>
      <c r="X29" s="128"/>
    </row>
    <row r="30" spans="1:24" x14ac:dyDescent="0.2">
      <c r="A30" s="19" t="s">
        <v>77</v>
      </c>
      <c r="N30" s="128"/>
      <c r="O30" s="128"/>
      <c r="P30" s="128"/>
      <c r="Q30" s="128"/>
      <c r="R30" s="128"/>
      <c r="S30" s="128"/>
      <c r="T30" s="128"/>
      <c r="U30" s="128"/>
      <c r="V30" s="128"/>
      <c r="W30" s="128"/>
      <c r="X30" s="128"/>
    </row>
    <row r="31" spans="1:24" x14ac:dyDescent="0.2">
      <c r="A31" s="19" t="s">
        <v>77</v>
      </c>
      <c r="C31" s="99" t="s">
        <v>67</v>
      </c>
      <c r="D31" s="99" t="s">
        <v>68</v>
      </c>
      <c r="E31" s="99" t="s">
        <v>82</v>
      </c>
      <c r="F31" s="99" t="s">
        <v>85</v>
      </c>
      <c r="G31" s="99" t="s">
        <v>89</v>
      </c>
      <c r="H31" s="99" t="s">
        <v>92</v>
      </c>
      <c r="I31" s="99" t="s">
        <v>93</v>
      </c>
      <c r="J31" s="99" t="s">
        <v>140</v>
      </c>
      <c r="K31" s="112" t="s">
        <v>94</v>
      </c>
      <c r="N31" s="128"/>
      <c r="O31" s="128"/>
      <c r="P31" s="128"/>
      <c r="Q31" s="128"/>
      <c r="R31" s="128"/>
      <c r="S31" s="128"/>
      <c r="T31" s="128"/>
      <c r="U31" s="128"/>
      <c r="V31" s="128"/>
      <c r="W31" s="128"/>
      <c r="X31" s="128"/>
    </row>
    <row r="32" spans="1:24" x14ac:dyDescent="0.2">
      <c r="A32" s="19" t="s">
        <v>77</v>
      </c>
      <c r="B32" s="21" t="s">
        <v>1</v>
      </c>
      <c r="C32" s="6"/>
      <c r="D32" s="6"/>
      <c r="E32" s="6"/>
      <c r="F32" s="6"/>
      <c r="G32" s="6"/>
      <c r="H32" s="6"/>
      <c r="I32" s="6"/>
      <c r="J32" s="6"/>
      <c r="K32" s="12"/>
    </row>
    <row r="33" spans="1:14" x14ac:dyDescent="0.2">
      <c r="A33" s="19" t="s">
        <v>77</v>
      </c>
      <c r="B33" s="21" t="s">
        <v>11</v>
      </c>
      <c r="C33" s="6"/>
      <c r="D33" s="6"/>
      <c r="E33" s="6"/>
      <c r="F33" s="6"/>
      <c r="G33" s="6"/>
      <c r="H33" s="6"/>
      <c r="I33" s="6"/>
      <c r="J33" s="6">
        <v>58</v>
      </c>
      <c r="K33" s="12"/>
    </row>
    <row r="34" spans="1:14" ht="13.5" x14ac:dyDescent="0.25">
      <c r="A34" s="19" t="s">
        <v>77</v>
      </c>
      <c r="B34" s="93" t="s">
        <v>96</v>
      </c>
    </row>
    <row r="35" spans="1:14" ht="12.75" customHeight="1" x14ac:dyDescent="0.2">
      <c r="A35" s="19" t="s">
        <v>77</v>
      </c>
    </row>
    <row r="36" spans="1:14" x14ac:dyDescent="0.2">
      <c r="A36" s="19" t="s">
        <v>77</v>
      </c>
      <c r="B36" s="2" t="s">
        <v>19</v>
      </c>
    </row>
    <row r="37" spans="1:14" x14ac:dyDescent="0.2">
      <c r="A37" s="19" t="s">
        <v>77</v>
      </c>
    </row>
    <row r="38" spans="1:14" x14ac:dyDescent="0.2">
      <c r="A38" s="19" t="s">
        <v>77</v>
      </c>
      <c r="C38" s="99" t="s">
        <v>67</v>
      </c>
      <c r="D38" s="99" t="s">
        <v>68</v>
      </c>
      <c r="E38" s="99" t="s">
        <v>82</v>
      </c>
      <c r="F38" s="99" t="s">
        <v>85</v>
      </c>
      <c r="G38" s="99" t="s">
        <v>89</v>
      </c>
      <c r="H38" s="99" t="s">
        <v>92</v>
      </c>
      <c r="I38" s="99" t="s">
        <v>93</v>
      </c>
      <c r="J38" s="99" t="s">
        <v>140</v>
      </c>
      <c r="K38" s="112" t="s">
        <v>94</v>
      </c>
    </row>
    <row r="39" spans="1:14" x14ac:dyDescent="0.2">
      <c r="A39" s="19" t="s">
        <v>77</v>
      </c>
      <c r="B39" s="21" t="s">
        <v>1</v>
      </c>
      <c r="C39" s="12"/>
      <c r="D39" s="12"/>
      <c r="E39" s="12"/>
      <c r="F39" s="12"/>
      <c r="G39" s="12"/>
      <c r="H39" s="12"/>
      <c r="I39" s="12"/>
      <c r="J39" s="12"/>
      <c r="K39" s="12"/>
    </row>
    <row r="40" spans="1:14" x14ac:dyDescent="0.2">
      <c r="A40" s="19" t="s">
        <v>77</v>
      </c>
      <c r="B40" s="21" t="s">
        <v>11</v>
      </c>
      <c r="C40" s="12" t="e">
        <f t="shared" ref="C40:J40" si="0">C24/C33</f>
        <v>#DIV/0!</v>
      </c>
      <c r="D40" s="12" t="e">
        <f t="shared" si="0"/>
        <v>#DIV/0!</v>
      </c>
      <c r="E40" s="12" t="e">
        <f t="shared" si="0"/>
        <v>#DIV/0!</v>
      </c>
      <c r="F40" s="12"/>
      <c r="G40" s="12"/>
      <c r="H40" s="12"/>
      <c r="I40" s="12"/>
      <c r="J40" s="12">
        <f t="shared" si="0"/>
        <v>5.8793103448275863</v>
      </c>
      <c r="K40" s="12"/>
    </row>
    <row r="41" spans="1:14" x14ac:dyDescent="0.2">
      <c r="A41" s="19" t="s">
        <v>77</v>
      </c>
      <c r="B41" s="10"/>
      <c r="C41" s="10"/>
      <c r="D41" s="10"/>
      <c r="E41" s="10"/>
      <c r="F41" s="10"/>
      <c r="G41" s="10"/>
      <c r="H41" s="10"/>
      <c r="I41" s="10"/>
      <c r="J41" s="10"/>
      <c r="K41" s="10"/>
    </row>
    <row r="42" spans="1:14" x14ac:dyDescent="0.2">
      <c r="A42" s="19" t="s">
        <v>77</v>
      </c>
    </row>
    <row r="43" spans="1:14" x14ac:dyDescent="0.2">
      <c r="A43" s="19" t="s">
        <v>77</v>
      </c>
      <c r="B43" s="2" t="s">
        <v>7</v>
      </c>
      <c r="N43" s="114" t="s">
        <v>154</v>
      </c>
    </row>
    <row r="44" spans="1:14" x14ac:dyDescent="0.2">
      <c r="A44" s="19" t="s">
        <v>77</v>
      </c>
      <c r="N44" s="111" t="s">
        <v>150</v>
      </c>
    </row>
    <row r="45" spans="1:14" x14ac:dyDescent="0.2">
      <c r="A45" s="19" t="s">
        <v>77</v>
      </c>
      <c r="B45" s="100"/>
      <c r="C45" s="99" t="s">
        <v>67</v>
      </c>
      <c r="D45" s="99" t="s">
        <v>68</v>
      </c>
      <c r="E45" s="99" t="s">
        <v>82</v>
      </c>
      <c r="F45" s="99" t="s">
        <v>85</v>
      </c>
      <c r="G45" s="99" t="s">
        <v>89</v>
      </c>
      <c r="H45" s="99" t="s">
        <v>92</v>
      </c>
      <c r="I45" s="99" t="s">
        <v>93</v>
      </c>
      <c r="J45" s="99" t="s">
        <v>140</v>
      </c>
      <c r="K45" s="112" t="s">
        <v>94</v>
      </c>
      <c r="N45" s="111" t="s">
        <v>140</v>
      </c>
    </row>
    <row r="46" spans="1:14" x14ac:dyDescent="0.2">
      <c r="A46" s="19" t="s">
        <v>77</v>
      </c>
      <c r="B46" s="6" t="s">
        <v>20</v>
      </c>
      <c r="C46" s="102"/>
      <c r="D46" s="102"/>
      <c r="E46" s="102"/>
      <c r="F46" s="102"/>
      <c r="G46" s="102"/>
      <c r="H46" s="102"/>
      <c r="I46" s="102"/>
      <c r="J46" s="102">
        <v>3851</v>
      </c>
      <c r="K46" s="101"/>
      <c r="N46" s="111">
        <v>306</v>
      </c>
    </row>
    <row r="47" spans="1:14" x14ac:dyDescent="0.2">
      <c r="A47" s="19" t="s">
        <v>77</v>
      </c>
      <c r="B47" s="6" t="s">
        <v>11</v>
      </c>
      <c r="C47" s="102"/>
      <c r="D47" s="102"/>
      <c r="E47" s="102"/>
      <c r="F47" s="102"/>
      <c r="G47" s="102"/>
      <c r="H47" s="102"/>
      <c r="I47" s="102"/>
      <c r="J47" s="102">
        <v>5422</v>
      </c>
      <c r="K47" s="101"/>
      <c r="N47" s="111">
        <v>522</v>
      </c>
    </row>
    <row r="48" spans="1:14" x14ac:dyDescent="0.2">
      <c r="A48" s="19" t="s">
        <v>77</v>
      </c>
      <c r="B48" s="6" t="s">
        <v>5</v>
      </c>
      <c r="C48" s="102"/>
      <c r="D48" s="102"/>
      <c r="E48" s="102"/>
      <c r="F48" s="102"/>
      <c r="G48" s="102"/>
      <c r="H48" s="102"/>
      <c r="I48" s="102"/>
      <c r="J48" s="102">
        <v>9273</v>
      </c>
      <c r="K48" s="101"/>
      <c r="N48" s="111">
        <v>828</v>
      </c>
    </row>
    <row r="49" spans="1:24" x14ac:dyDescent="0.2">
      <c r="A49" s="19" t="s">
        <v>77</v>
      </c>
    </row>
    <row r="50" spans="1:24" x14ac:dyDescent="0.2">
      <c r="A50" s="19" t="s">
        <v>77</v>
      </c>
    </row>
    <row r="51" spans="1:24" x14ac:dyDescent="0.2">
      <c r="A51" s="19" t="s">
        <v>77</v>
      </c>
      <c r="B51" s="2" t="s">
        <v>8</v>
      </c>
    </row>
    <row r="52" spans="1:24" x14ac:dyDescent="0.2">
      <c r="A52" s="19" t="s">
        <v>77</v>
      </c>
    </row>
    <row r="53" spans="1:24" x14ac:dyDescent="0.2">
      <c r="A53" s="19" t="s">
        <v>77</v>
      </c>
      <c r="B53" s="100"/>
      <c r="C53" s="99" t="s">
        <v>67</v>
      </c>
      <c r="D53" s="99" t="s">
        <v>68</v>
      </c>
      <c r="E53" s="99" t="s">
        <v>82</v>
      </c>
      <c r="F53" s="99" t="s">
        <v>85</v>
      </c>
      <c r="G53" s="99" t="s">
        <v>89</v>
      </c>
      <c r="H53" s="99" t="s">
        <v>92</v>
      </c>
      <c r="I53" s="99" t="s">
        <v>93</v>
      </c>
      <c r="J53" s="99" t="s">
        <v>140</v>
      </c>
      <c r="K53" s="112" t="s">
        <v>94</v>
      </c>
    </row>
    <row r="54" spans="1:24" x14ac:dyDescent="0.2">
      <c r="A54" s="19" t="s">
        <v>77</v>
      </c>
      <c r="B54" s="6" t="s">
        <v>9</v>
      </c>
      <c r="C54" s="6"/>
      <c r="D54" s="6"/>
      <c r="E54" s="6"/>
      <c r="F54" s="6"/>
      <c r="G54" s="6"/>
      <c r="H54" s="6"/>
      <c r="I54" s="6"/>
      <c r="J54" s="6">
        <v>30</v>
      </c>
      <c r="K54" s="12"/>
    </row>
    <row r="55" spans="1:24" x14ac:dyDescent="0.2">
      <c r="A55" s="19" t="s">
        <v>77</v>
      </c>
      <c r="B55" s="6" t="s">
        <v>10</v>
      </c>
      <c r="C55" s="6"/>
      <c r="D55" s="6"/>
      <c r="E55" s="6"/>
      <c r="F55" s="6"/>
      <c r="G55" s="6"/>
      <c r="H55" s="6"/>
      <c r="I55" s="6"/>
      <c r="J55" s="6"/>
      <c r="K55" s="12"/>
    </row>
    <row r="56" spans="1:24" x14ac:dyDescent="0.2">
      <c r="A56" s="19" t="s">
        <v>77</v>
      </c>
      <c r="B56" s="6" t="s">
        <v>11</v>
      </c>
      <c r="C56" s="27"/>
      <c r="D56" s="27"/>
      <c r="E56" s="27"/>
      <c r="F56" s="27"/>
      <c r="G56" s="27"/>
      <c r="H56" s="27"/>
      <c r="I56" s="27"/>
      <c r="J56" s="27">
        <v>22</v>
      </c>
      <c r="K56" s="12"/>
    </row>
    <row r="57" spans="1:24" x14ac:dyDescent="0.2">
      <c r="A57" s="19" t="s">
        <v>77</v>
      </c>
      <c r="B57" s="16" t="s">
        <v>22</v>
      </c>
    </row>
    <row r="58" spans="1:24" x14ac:dyDescent="0.2">
      <c r="A58" s="19" t="s">
        <v>77</v>
      </c>
    </row>
    <row r="59" spans="1:24" x14ac:dyDescent="0.2">
      <c r="A59" s="19" t="s">
        <v>77</v>
      </c>
    </row>
    <row r="60" spans="1:24" x14ac:dyDescent="0.2">
      <c r="A60" s="19" t="s">
        <v>77</v>
      </c>
      <c r="B60" s="2" t="s">
        <v>24</v>
      </c>
      <c r="D60" s="78" t="s">
        <v>90</v>
      </c>
      <c r="N60" s="128" t="s">
        <v>101</v>
      </c>
      <c r="O60" s="128"/>
      <c r="P60" s="128"/>
      <c r="Q60" s="128"/>
      <c r="R60" s="128"/>
      <c r="S60" s="128"/>
      <c r="T60" s="128"/>
      <c r="U60" s="128"/>
      <c r="V60" s="128"/>
      <c r="W60" s="128"/>
      <c r="X60" s="128"/>
    </row>
    <row r="61" spans="1:24" x14ac:dyDescent="0.2">
      <c r="A61" s="19" t="s">
        <v>77</v>
      </c>
      <c r="B61" s="104" t="s">
        <v>100</v>
      </c>
      <c r="N61" s="128"/>
      <c r="O61" s="128"/>
      <c r="P61" s="128"/>
      <c r="Q61" s="128"/>
      <c r="R61" s="128"/>
      <c r="S61" s="128"/>
      <c r="T61" s="128"/>
      <c r="U61" s="128"/>
      <c r="V61" s="128"/>
      <c r="W61" s="128"/>
      <c r="X61" s="128"/>
    </row>
    <row r="62" spans="1:24" x14ac:dyDescent="0.2">
      <c r="A62" s="19" t="s">
        <v>77</v>
      </c>
      <c r="B62" s="100"/>
      <c r="C62" s="99" t="s">
        <v>67</v>
      </c>
      <c r="D62" s="99" t="s">
        <v>68</v>
      </c>
      <c r="E62" s="99" t="s">
        <v>82</v>
      </c>
      <c r="F62" s="99" t="s">
        <v>85</v>
      </c>
      <c r="G62" s="99" t="s">
        <v>89</v>
      </c>
      <c r="H62" s="99" t="s">
        <v>92</v>
      </c>
      <c r="I62" s="99" t="s">
        <v>93</v>
      </c>
      <c r="J62" s="99" t="s">
        <v>140</v>
      </c>
      <c r="K62" s="112" t="s">
        <v>94</v>
      </c>
    </row>
    <row r="63" spans="1:24" x14ac:dyDescent="0.2">
      <c r="A63" s="19" t="s">
        <v>77</v>
      </c>
      <c r="B63" s="6" t="s">
        <v>3</v>
      </c>
      <c r="C63" s="17"/>
      <c r="D63" s="29"/>
      <c r="E63" s="17"/>
      <c r="F63" s="17"/>
      <c r="G63" s="17"/>
      <c r="H63" s="17"/>
      <c r="I63" s="17"/>
      <c r="J63" s="17">
        <v>16</v>
      </c>
      <c r="K63" s="12"/>
      <c r="L63" s="112"/>
      <c r="N63" s="132" t="s">
        <v>139</v>
      </c>
      <c r="O63" s="132"/>
      <c r="P63" s="132"/>
      <c r="Q63" s="132"/>
      <c r="R63" s="132"/>
      <c r="S63" s="132"/>
      <c r="T63" s="132"/>
      <c r="U63" s="132"/>
      <c r="V63" s="132"/>
      <c r="W63" s="132"/>
      <c r="X63" s="132"/>
    </row>
    <row r="64" spans="1:24" x14ac:dyDescent="0.2">
      <c r="A64" s="19" t="s">
        <v>77</v>
      </c>
      <c r="B64" s="6" t="s">
        <v>4</v>
      </c>
      <c r="C64" s="17"/>
      <c r="D64" s="29"/>
      <c r="E64" s="17"/>
      <c r="F64" s="17"/>
      <c r="G64" s="17"/>
      <c r="H64" s="17"/>
      <c r="I64" s="17"/>
      <c r="J64" s="17">
        <v>6</v>
      </c>
      <c r="K64" s="12"/>
      <c r="L64" s="10"/>
      <c r="N64" s="132"/>
      <c r="O64" s="132"/>
      <c r="P64" s="132"/>
      <c r="Q64" s="132"/>
      <c r="R64" s="132"/>
      <c r="S64" s="132"/>
      <c r="T64" s="132"/>
      <c r="U64" s="132"/>
      <c r="V64" s="132"/>
      <c r="W64" s="132"/>
      <c r="X64" s="132"/>
    </row>
    <row r="65" spans="1:24" x14ac:dyDescent="0.2">
      <c r="A65" s="19" t="s">
        <v>77</v>
      </c>
      <c r="B65" s="6" t="s">
        <v>5</v>
      </c>
      <c r="C65" s="6"/>
      <c r="D65" s="6"/>
      <c r="E65" s="6"/>
      <c r="F65" s="6"/>
      <c r="G65" s="6"/>
      <c r="H65" s="6"/>
      <c r="I65" s="6"/>
      <c r="J65" s="6">
        <v>22</v>
      </c>
      <c r="K65" s="12"/>
      <c r="L65" s="10"/>
      <c r="M65" s="10"/>
      <c r="N65" s="132"/>
      <c r="O65" s="132"/>
      <c r="P65" s="132"/>
      <c r="Q65" s="132"/>
      <c r="R65" s="132"/>
      <c r="S65" s="132"/>
      <c r="T65" s="132"/>
      <c r="U65" s="132"/>
      <c r="V65" s="132"/>
      <c r="W65" s="132"/>
      <c r="X65" s="132"/>
    </row>
    <row r="66" spans="1:24" x14ac:dyDescent="0.2">
      <c r="A66" s="19" t="s">
        <v>77</v>
      </c>
      <c r="B66" s="11" t="s">
        <v>23</v>
      </c>
      <c r="C66" s="12"/>
      <c r="D66" s="12"/>
      <c r="E66" s="12"/>
      <c r="F66" s="12"/>
      <c r="G66" s="12"/>
      <c r="H66" s="12"/>
      <c r="I66" s="12"/>
      <c r="J66" s="12">
        <f t="shared" ref="J66" si="1">J63+J64/3</f>
        <v>18</v>
      </c>
      <c r="K66" s="12"/>
      <c r="L66" s="10"/>
      <c r="M66" s="10"/>
      <c r="N66" s="132"/>
      <c r="O66" s="132"/>
      <c r="P66" s="132"/>
      <c r="Q66" s="132"/>
      <c r="R66" s="132"/>
      <c r="S66" s="132"/>
      <c r="T66" s="132"/>
      <c r="U66" s="132"/>
      <c r="V66" s="132"/>
      <c r="W66" s="132"/>
      <c r="X66" s="132"/>
    </row>
    <row r="67" spans="1:24" x14ac:dyDescent="0.2">
      <c r="A67" s="19" t="s">
        <v>77</v>
      </c>
      <c r="B67" s="8" t="s">
        <v>26</v>
      </c>
      <c r="L67" s="14"/>
      <c r="M67" s="14"/>
      <c r="N67" s="14"/>
    </row>
    <row r="68" spans="1:24" x14ac:dyDescent="0.2">
      <c r="A68" s="19" t="s">
        <v>77</v>
      </c>
    </row>
    <row r="69" spans="1:24" x14ac:dyDescent="0.2">
      <c r="A69" s="19" t="s">
        <v>77</v>
      </c>
    </row>
    <row r="70" spans="1:24" x14ac:dyDescent="0.2">
      <c r="A70" s="19" t="s">
        <v>77</v>
      </c>
      <c r="B70" s="2" t="s">
        <v>27</v>
      </c>
    </row>
    <row r="71" spans="1:24" x14ac:dyDescent="0.2">
      <c r="A71" s="19" t="s">
        <v>77</v>
      </c>
      <c r="B71" s="2"/>
    </row>
    <row r="72" spans="1:24" x14ac:dyDescent="0.2">
      <c r="A72" s="19" t="s">
        <v>77</v>
      </c>
      <c r="C72" s="99" t="s">
        <v>67</v>
      </c>
      <c r="D72" s="99" t="s">
        <v>68</v>
      </c>
      <c r="E72" s="99" t="s">
        <v>82</v>
      </c>
      <c r="F72" s="99" t="s">
        <v>85</v>
      </c>
      <c r="G72" s="99" t="s">
        <v>89</v>
      </c>
      <c r="H72" s="99" t="s">
        <v>92</v>
      </c>
      <c r="I72" s="99" t="s">
        <v>93</v>
      </c>
      <c r="J72" s="99" t="s">
        <v>140</v>
      </c>
      <c r="K72" s="112" t="s">
        <v>94</v>
      </c>
    </row>
    <row r="73" spans="1:24" x14ac:dyDescent="0.2">
      <c r="A73" s="19" t="s">
        <v>77</v>
      </c>
      <c r="B73" s="6" t="s">
        <v>6</v>
      </c>
      <c r="C73" s="12"/>
      <c r="D73" s="12" t="e">
        <f>(D16+D25)/D66</f>
        <v>#DIV/0!</v>
      </c>
      <c r="E73" s="12" t="e">
        <f>(E16+E25)/E66</f>
        <v>#DIV/0!</v>
      </c>
      <c r="F73" s="12"/>
      <c r="G73" s="12"/>
      <c r="H73" s="12"/>
      <c r="I73" s="12"/>
      <c r="J73" s="12">
        <f>(J16+J25)/J66</f>
        <v>8.1666666666666661</v>
      </c>
      <c r="K73" s="12"/>
    </row>
    <row r="74" spans="1:24" x14ac:dyDescent="0.2">
      <c r="A74" s="19" t="s">
        <v>77</v>
      </c>
      <c r="C74" s="10"/>
      <c r="D74" s="10"/>
      <c r="E74" s="10"/>
      <c r="F74" s="10"/>
      <c r="G74" s="10"/>
      <c r="H74" s="10"/>
      <c r="I74" s="10"/>
      <c r="J74" s="10"/>
      <c r="K74" s="10"/>
    </row>
    <row r="75" spans="1:24" x14ac:dyDescent="0.2">
      <c r="A75" s="19" t="s">
        <v>77</v>
      </c>
    </row>
    <row r="76" spans="1:24" x14ac:dyDescent="0.2">
      <c r="A76" s="19" t="s">
        <v>77</v>
      </c>
      <c r="B76" s="2" t="s">
        <v>14</v>
      </c>
    </row>
    <row r="77" spans="1:24" x14ac:dyDescent="0.2">
      <c r="A77" s="19" t="s">
        <v>77</v>
      </c>
      <c r="B77" s="2"/>
    </row>
    <row r="78" spans="1:24" x14ac:dyDescent="0.2">
      <c r="A78" s="19" t="s">
        <v>77</v>
      </c>
      <c r="C78" s="99" t="s">
        <v>67</v>
      </c>
      <c r="D78" s="99" t="s">
        <v>68</v>
      </c>
      <c r="E78" s="99" t="s">
        <v>82</v>
      </c>
      <c r="F78" s="99" t="s">
        <v>85</v>
      </c>
      <c r="G78" s="99" t="s">
        <v>85</v>
      </c>
      <c r="H78" s="99" t="s">
        <v>92</v>
      </c>
      <c r="I78" s="99" t="s">
        <v>93</v>
      </c>
      <c r="J78" s="99" t="s">
        <v>140</v>
      </c>
      <c r="K78" s="112" t="s">
        <v>94</v>
      </c>
    </row>
    <row r="79" spans="1:24" x14ac:dyDescent="0.2">
      <c r="A79" s="19" t="s">
        <v>77</v>
      </c>
      <c r="B79" s="6" t="s">
        <v>12</v>
      </c>
      <c r="C79" s="12"/>
      <c r="D79" s="12" t="e">
        <f t="shared" ref="D79:J79" si="2">D48/D66</f>
        <v>#DIV/0!</v>
      </c>
      <c r="E79" s="12" t="e">
        <f t="shared" si="2"/>
        <v>#DIV/0!</v>
      </c>
      <c r="F79" s="12"/>
      <c r="G79" s="12"/>
      <c r="H79" s="12"/>
      <c r="I79" s="12"/>
      <c r="J79" s="12">
        <f t="shared" si="2"/>
        <v>515.16666666666663</v>
      </c>
      <c r="K79" s="12"/>
    </row>
    <row r="80" spans="1:24" x14ac:dyDescent="0.2">
      <c r="A80" s="19" t="s">
        <v>77</v>
      </c>
      <c r="C80" s="10"/>
      <c r="D80" s="10"/>
      <c r="E80" s="10"/>
      <c r="F80" s="10"/>
      <c r="G80" s="10"/>
      <c r="H80" s="99"/>
      <c r="I80" s="99"/>
      <c r="J80" s="99"/>
      <c r="K80" s="10"/>
    </row>
    <row r="81" spans="8:10" x14ac:dyDescent="0.2">
      <c r="H81" s="99"/>
      <c r="I81" s="99"/>
      <c r="J81" s="99"/>
    </row>
  </sheetData>
  <mergeCells count="7">
    <mergeCell ref="N63:X66"/>
    <mergeCell ref="N17:X20"/>
    <mergeCell ref="B7:F7"/>
    <mergeCell ref="N9:X10"/>
    <mergeCell ref="N12:X15"/>
    <mergeCell ref="N29:X31"/>
    <mergeCell ref="N60:X61"/>
  </mergeCells>
  <pageMargins left="0.8" right="0.25" top="0.5" bottom="0.5" header="0.5" footer="0.5"/>
  <pageSetup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34" zoomScaleNormal="100" workbookViewId="0">
      <selection activeCell="O47" sqref="O47"/>
    </sheetView>
  </sheetViews>
  <sheetFormatPr defaultRowHeight="12.75" x14ac:dyDescent="0.2"/>
  <cols>
    <col min="1" max="1" width="12.85546875" style="111" hidden="1" customWidth="1"/>
    <col min="2" max="2" width="18.7109375" style="111" customWidth="1"/>
    <col min="3" max="5" width="12.7109375" style="111" hidden="1" customWidth="1"/>
    <col min="6" max="11" width="12.7109375" style="111" customWidth="1"/>
    <col min="12" max="16384" width="9.140625" style="111"/>
  </cols>
  <sheetData>
    <row r="1" spans="1:24" x14ac:dyDescent="0.2">
      <c r="A1" s="19" t="s">
        <v>77</v>
      </c>
      <c r="B1" s="113" t="s">
        <v>0</v>
      </c>
      <c r="C1" s="113"/>
      <c r="D1" s="113"/>
      <c r="E1" s="113"/>
      <c r="F1" s="20"/>
      <c r="G1" s="20"/>
      <c r="H1" s="20"/>
      <c r="I1" s="20"/>
      <c r="J1" s="20"/>
      <c r="K1" s="20"/>
    </row>
    <row r="2" spans="1:24" x14ac:dyDescent="0.2">
      <c r="A2" s="19" t="s">
        <v>77</v>
      </c>
      <c r="B2" s="113" t="s">
        <v>91</v>
      </c>
      <c r="C2" s="113"/>
      <c r="D2" s="113"/>
      <c r="E2" s="113"/>
      <c r="F2" s="48"/>
      <c r="G2" s="48"/>
      <c r="H2" s="48"/>
      <c r="I2" s="48"/>
      <c r="J2" s="48"/>
      <c r="K2" s="20"/>
    </row>
    <row r="3" spans="1:24" x14ac:dyDescent="0.2">
      <c r="A3" s="19" t="s">
        <v>77</v>
      </c>
    </row>
    <row r="4" spans="1:24" x14ac:dyDescent="0.2">
      <c r="A4" s="19" t="s">
        <v>77</v>
      </c>
      <c r="B4" s="113" t="s">
        <v>109</v>
      </c>
      <c r="C4" s="113"/>
      <c r="D4" s="113"/>
      <c r="E4" s="113"/>
      <c r="F4" s="113"/>
      <c r="G4" s="113"/>
      <c r="H4" s="113"/>
      <c r="I4" s="113"/>
      <c r="J4" s="113"/>
      <c r="K4" s="113"/>
    </row>
    <row r="5" spans="1:24" x14ac:dyDescent="0.2">
      <c r="A5" s="19" t="s">
        <v>77</v>
      </c>
      <c r="B5" s="88"/>
      <c r="C5" s="88"/>
      <c r="D5" s="88"/>
      <c r="E5" s="88"/>
      <c r="F5" s="88"/>
      <c r="H5" s="88"/>
      <c r="I5" s="88"/>
      <c r="J5" s="88"/>
      <c r="K5" s="87"/>
    </row>
    <row r="6" spans="1:24" ht="18" x14ac:dyDescent="0.25">
      <c r="A6" s="19" t="s">
        <v>77</v>
      </c>
      <c r="B6" s="9" t="s">
        <v>144</v>
      </c>
      <c r="C6" s="88"/>
      <c r="D6" s="75"/>
      <c r="F6" s="88"/>
      <c r="G6" s="88"/>
      <c r="H6" s="88"/>
      <c r="I6" s="88"/>
      <c r="J6" s="88"/>
      <c r="K6" s="39"/>
    </row>
    <row r="7" spans="1:24" ht="13.5" x14ac:dyDescent="0.25">
      <c r="A7" s="19"/>
      <c r="B7" s="134"/>
      <c r="C7" s="134"/>
      <c r="D7" s="134"/>
      <c r="E7" s="134"/>
      <c r="F7" s="134"/>
      <c r="G7" s="119"/>
      <c r="H7" s="119"/>
      <c r="I7" s="119"/>
      <c r="J7" s="88"/>
    </row>
    <row r="8" spans="1:24" x14ac:dyDescent="0.2">
      <c r="A8" s="19" t="s">
        <v>77</v>
      </c>
    </row>
    <row r="9" spans="1:24" x14ac:dyDescent="0.2">
      <c r="A9" s="19" t="s">
        <v>77</v>
      </c>
      <c r="B9" s="2" t="s">
        <v>16</v>
      </c>
      <c r="N9" s="131" t="s">
        <v>102</v>
      </c>
      <c r="O9" s="131"/>
      <c r="P9" s="131"/>
      <c r="Q9" s="131"/>
      <c r="R9" s="131"/>
      <c r="S9" s="131"/>
      <c r="T9" s="131"/>
      <c r="U9" s="131"/>
      <c r="V9" s="131"/>
      <c r="W9" s="131"/>
      <c r="X9" s="131"/>
    </row>
    <row r="10" spans="1:24" x14ac:dyDescent="0.2">
      <c r="A10" s="19" t="s">
        <v>77</v>
      </c>
      <c r="N10" s="131"/>
      <c r="O10" s="131"/>
      <c r="P10" s="131"/>
      <c r="Q10" s="131"/>
      <c r="R10" s="131"/>
      <c r="S10" s="131"/>
      <c r="T10" s="131"/>
      <c r="U10" s="131"/>
      <c r="V10" s="131"/>
      <c r="W10" s="131"/>
      <c r="X10" s="131"/>
    </row>
    <row r="11" spans="1:24" x14ac:dyDescent="0.2">
      <c r="A11" s="19" t="s">
        <v>77</v>
      </c>
      <c r="B11" s="3" t="s">
        <v>20</v>
      </c>
      <c r="C11" s="99" t="s">
        <v>67</v>
      </c>
      <c r="D11" s="99" t="s">
        <v>68</v>
      </c>
      <c r="E11" s="99" t="s">
        <v>82</v>
      </c>
      <c r="F11" s="99" t="s">
        <v>85</v>
      </c>
      <c r="G11" s="99" t="s">
        <v>89</v>
      </c>
      <c r="H11" s="99" t="s">
        <v>92</v>
      </c>
      <c r="I11" s="99" t="s">
        <v>93</v>
      </c>
      <c r="J11" s="99" t="s">
        <v>140</v>
      </c>
      <c r="K11" s="112" t="s">
        <v>94</v>
      </c>
    </row>
    <row r="12" spans="1:24" x14ac:dyDescent="0.2">
      <c r="A12" s="19" t="s">
        <v>77</v>
      </c>
      <c r="B12" s="6" t="s">
        <v>2</v>
      </c>
      <c r="C12" s="6"/>
      <c r="D12" s="6"/>
      <c r="E12" s="6"/>
      <c r="F12" s="6"/>
      <c r="G12" s="6"/>
      <c r="H12" s="6"/>
      <c r="I12" s="6"/>
      <c r="J12" s="6"/>
      <c r="K12" s="6"/>
      <c r="N12" s="132" t="s">
        <v>114</v>
      </c>
      <c r="O12" s="132"/>
      <c r="P12" s="132"/>
      <c r="Q12" s="132"/>
      <c r="R12" s="132"/>
      <c r="S12" s="132"/>
      <c r="T12" s="132"/>
      <c r="U12" s="132"/>
      <c r="V12" s="132"/>
      <c r="W12" s="132"/>
      <c r="X12" s="132"/>
    </row>
    <row r="13" spans="1:24" x14ac:dyDescent="0.2">
      <c r="A13" s="19" t="s">
        <v>77</v>
      </c>
      <c r="B13" s="6" t="s">
        <v>3</v>
      </c>
      <c r="C13" s="6"/>
      <c r="D13" s="6"/>
      <c r="E13" s="6"/>
      <c r="F13" s="6"/>
      <c r="G13" s="6"/>
      <c r="H13" s="6"/>
      <c r="I13" s="6"/>
      <c r="J13" s="6">
        <v>681</v>
      </c>
      <c r="K13" s="12"/>
      <c r="N13" s="132"/>
      <c r="O13" s="132"/>
      <c r="P13" s="132"/>
      <c r="Q13" s="132"/>
      <c r="R13" s="132"/>
      <c r="S13" s="132"/>
      <c r="T13" s="132"/>
      <c r="U13" s="132"/>
      <c r="V13" s="132"/>
      <c r="W13" s="132"/>
      <c r="X13" s="132"/>
    </row>
    <row r="14" spans="1:24" x14ac:dyDescent="0.2">
      <c r="A14" s="19" t="s">
        <v>77</v>
      </c>
      <c r="B14" s="6" t="s">
        <v>4</v>
      </c>
      <c r="C14" s="6"/>
      <c r="D14" s="6"/>
      <c r="E14" s="6"/>
      <c r="F14" s="6"/>
      <c r="G14" s="6"/>
      <c r="H14" s="6"/>
      <c r="I14" s="6"/>
      <c r="J14" s="6">
        <v>91</v>
      </c>
      <c r="K14" s="12"/>
      <c r="N14" s="132"/>
      <c r="O14" s="132"/>
      <c r="P14" s="132"/>
      <c r="Q14" s="132"/>
      <c r="R14" s="132"/>
      <c r="S14" s="132"/>
      <c r="T14" s="132"/>
      <c r="U14" s="132"/>
      <c r="V14" s="132"/>
      <c r="W14" s="132"/>
      <c r="X14" s="132"/>
    </row>
    <row r="15" spans="1:24" x14ac:dyDescent="0.2">
      <c r="A15" s="19" t="s">
        <v>77</v>
      </c>
      <c r="B15" s="6" t="s">
        <v>5</v>
      </c>
      <c r="C15" s="6"/>
      <c r="D15" s="6"/>
      <c r="E15" s="6"/>
      <c r="F15" s="6"/>
      <c r="G15" s="6"/>
      <c r="H15" s="6"/>
      <c r="I15" s="6"/>
      <c r="J15" s="6">
        <v>772</v>
      </c>
      <c r="K15" s="12"/>
      <c r="N15" s="132"/>
      <c r="O15" s="132"/>
      <c r="P15" s="132"/>
      <c r="Q15" s="132"/>
      <c r="R15" s="132"/>
      <c r="S15" s="132"/>
      <c r="T15" s="132"/>
      <c r="U15" s="132"/>
      <c r="V15" s="132"/>
      <c r="W15" s="132"/>
      <c r="X15" s="132"/>
    </row>
    <row r="16" spans="1:24" x14ac:dyDescent="0.2">
      <c r="A16" s="19" t="s">
        <v>77</v>
      </c>
      <c r="B16" s="11" t="s">
        <v>21</v>
      </c>
      <c r="C16" s="12"/>
      <c r="D16" s="12"/>
      <c r="E16" s="12"/>
      <c r="F16" s="12"/>
      <c r="G16" s="12"/>
      <c r="H16" s="12"/>
      <c r="I16" s="12"/>
      <c r="J16" s="12">
        <f t="shared" ref="J16" si="0">J13+J14/3</f>
        <v>711.33333333333337</v>
      </c>
      <c r="K16" s="12"/>
    </row>
    <row r="17" spans="1:24" x14ac:dyDescent="0.2">
      <c r="A17" s="19" t="s">
        <v>77</v>
      </c>
      <c r="B17" s="8" t="s">
        <v>25</v>
      </c>
      <c r="N17" s="132" t="s">
        <v>138</v>
      </c>
      <c r="O17" s="132"/>
      <c r="P17" s="132"/>
      <c r="Q17" s="132"/>
      <c r="R17" s="132"/>
      <c r="S17" s="132"/>
      <c r="T17" s="132"/>
      <c r="U17" s="132"/>
      <c r="V17" s="132"/>
      <c r="W17" s="132"/>
      <c r="X17" s="132"/>
    </row>
    <row r="18" spans="1:24" x14ac:dyDescent="0.2">
      <c r="A18" s="19" t="s">
        <v>77</v>
      </c>
      <c r="N18" s="132"/>
      <c r="O18" s="132"/>
      <c r="P18" s="132"/>
      <c r="Q18" s="132"/>
      <c r="R18" s="132"/>
      <c r="S18" s="132"/>
      <c r="T18" s="132"/>
      <c r="U18" s="132"/>
      <c r="V18" s="132"/>
      <c r="W18" s="132"/>
      <c r="X18" s="132"/>
    </row>
    <row r="19" spans="1:24" x14ac:dyDescent="0.2">
      <c r="A19" s="19" t="s">
        <v>77</v>
      </c>
      <c r="N19" s="132"/>
      <c r="O19" s="132"/>
      <c r="P19" s="132"/>
      <c r="Q19" s="132"/>
      <c r="R19" s="132"/>
      <c r="S19" s="132"/>
      <c r="T19" s="132"/>
      <c r="U19" s="132"/>
      <c r="V19" s="132"/>
      <c r="W19" s="132"/>
      <c r="X19" s="132"/>
    </row>
    <row r="20" spans="1:24" ht="15" x14ac:dyDescent="0.25">
      <c r="A20" s="19" t="s">
        <v>77</v>
      </c>
      <c r="B20" s="3" t="s">
        <v>11</v>
      </c>
      <c r="C20" s="99" t="s">
        <v>67</v>
      </c>
      <c r="D20" s="99" t="s">
        <v>68</v>
      </c>
      <c r="E20" s="99" t="s">
        <v>82</v>
      </c>
      <c r="F20" s="99" t="s">
        <v>85</v>
      </c>
      <c r="G20" s="99" t="s">
        <v>89</v>
      </c>
      <c r="H20" s="99" t="s">
        <v>92</v>
      </c>
      <c r="I20" s="99" t="s">
        <v>93</v>
      </c>
      <c r="J20" s="99" t="s">
        <v>140</v>
      </c>
      <c r="K20" s="112" t="s">
        <v>94</v>
      </c>
      <c r="M20" s="61"/>
      <c r="N20" s="132"/>
      <c r="O20" s="132"/>
      <c r="P20" s="132"/>
      <c r="Q20" s="132"/>
      <c r="R20" s="132"/>
      <c r="S20" s="132"/>
      <c r="T20" s="132"/>
      <c r="U20" s="132"/>
      <c r="V20" s="132"/>
      <c r="W20" s="132"/>
      <c r="X20" s="132"/>
    </row>
    <row r="21" spans="1:24" x14ac:dyDescent="0.2">
      <c r="A21" s="19" t="s">
        <v>77</v>
      </c>
      <c r="B21" s="6" t="s">
        <v>2</v>
      </c>
      <c r="C21" s="6"/>
      <c r="D21" s="6"/>
      <c r="E21" s="6"/>
      <c r="F21" s="6"/>
      <c r="G21" s="6"/>
      <c r="H21" s="6"/>
      <c r="I21" s="6"/>
      <c r="J21" s="6"/>
      <c r="K21" s="12"/>
    </row>
    <row r="22" spans="1:24" x14ac:dyDescent="0.2">
      <c r="A22" s="19" t="s">
        <v>77</v>
      </c>
      <c r="B22" s="6" t="s">
        <v>3</v>
      </c>
      <c r="C22" s="6"/>
      <c r="D22" s="6"/>
      <c r="E22" s="6"/>
      <c r="F22" s="6"/>
      <c r="G22" s="6"/>
      <c r="H22" s="6"/>
      <c r="I22" s="6"/>
      <c r="J22" s="6"/>
      <c r="K22" s="12"/>
    </row>
    <row r="23" spans="1:24" x14ac:dyDescent="0.2">
      <c r="A23" s="19" t="s">
        <v>77</v>
      </c>
      <c r="B23" s="6" t="s">
        <v>4</v>
      </c>
      <c r="C23" s="6"/>
      <c r="D23" s="6"/>
      <c r="E23" s="6"/>
      <c r="F23" s="6"/>
      <c r="G23" s="6"/>
      <c r="H23" s="6"/>
      <c r="I23" s="6"/>
      <c r="J23" s="6"/>
      <c r="K23" s="12"/>
    </row>
    <row r="24" spans="1:24" x14ac:dyDescent="0.2">
      <c r="A24" s="19" t="s">
        <v>77</v>
      </c>
      <c r="B24" s="6" t="s">
        <v>5</v>
      </c>
      <c r="C24" s="6"/>
      <c r="D24" s="6"/>
      <c r="E24" s="6"/>
      <c r="F24" s="6"/>
      <c r="G24" s="6"/>
      <c r="H24" s="6"/>
      <c r="I24" s="6"/>
      <c r="J24" s="6"/>
      <c r="K24" s="12"/>
    </row>
    <row r="25" spans="1:24" x14ac:dyDescent="0.2">
      <c r="A25" s="19" t="s">
        <v>77</v>
      </c>
      <c r="B25" s="11" t="s">
        <v>21</v>
      </c>
      <c r="C25" s="12"/>
      <c r="D25" s="12"/>
      <c r="E25" s="12"/>
      <c r="F25" s="12"/>
      <c r="G25" s="12"/>
      <c r="H25" s="12"/>
      <c r="I25" s="12"/>
      <c r="J25" s="101"/>
      <c r="K25" s="12"/>
    </row>
    <row r="26" spans="1:24" x14ac:dyDescent="0.2">
      <c r="A26" s="19" t="s">
        <v>77</v>
      </c>
      <c r="B26" s="8" t="s">
        <v>25</v>
      </c>
      <c r="C26" s="10"/>
      <c r="D26" s="10"/>
      <c r="E26" s="10"/>
      <c r="F26" s="10"/>
      <c r="G26" s="10"/>
      <c r="H26" s="10"/>
      <c r="I26" s="10"/>
      <c r="J26" s="10"/>
      <c r="K26" s="10"/>
    </row>
    <row r="27" spans="1:24" ht="13.5" x14ac:dyDescent="0.25">
      <c r="A27" s="19" t="s">
        <v>77</v>
      </c>
      <c r="B27" s="93" t="s">
        <v>95</v>
      </c>
    </row>
    <row r="28" spans="1:24" x14ac:dyDescent="0.2">
      <c r="A28" s="19" t="s">
        <v>77</v>
      </c>
    </row>
    <row r="29" spans="1:24" ht="12.75" customHeight="1" x14ac:dyDescent="0.2">
      <c r="A29" s="19" t="s">
        <v>77</v>
      </c>
      <c r="B29" s="2" t="s">
        <v>18</v>
      </c>
      <c r="N29" s="128" t="s">
        <v>103</v>
      </c>
      <c r="O29" s="128"/>
      <c r="P29" s="128"/>
      <c r="Q29" s="128"/>
      <c r="R29" s="128"/>
      <c r="S29" s="128"/>
      <c r="T29" s="128"/>
      <c r="U29" s="128"/>
      <c r="V29" s="128"/>
      <c r="W29" s="128"/>
      <c r="X29" s="128"/>
    </row>
    <row r="30" spans="1:24" x14ac:dyDescent="0.2">
      <c r="A30" s="19" t="s">
        <v>77</v>
      </c>
      <c r="N30" s="128"/>
      <c r="O30" s="128"/>
      <c r="P30" s="128"/>
      <c r="Q30" s="128"/>
      <c r="R30" s="128"/>
      <c r="S30" s="128"/>
      <c r="T30" s="128"/>
      <c r="U30" s="128"/>
      <c r="V30" s="128"/>
      <c r="W30" s="128"/>
      <c r="X30" s="128"/>
    </row>
    <row r="31" spans="1:24" x14ac:dyDescent="0.2">
      <c r="A31" s="19" t="s">
        <v>77</v>
      </c>
      <c r="C31" s="99" t="s">
        <v>67</v>
      </c>
      <c r="D31" s="99" t="s">
        <v>68</v>
      </c>
      <c r="E31" s="99" t="s">
        <v>82</v>
      </c>
      <c r="F31" s="99" t="s">
        <v>85</v>
      </c>
      <c r="G31" s="99" t="s">
        <v>89</v>
      </c>
      <c r="H31" s="99" t="s">
        <v>92</v>
      </c>
      <c r="I31" s="99" t="s">
        <v>93</v>
      </c>
      <c r="J31" s="99" t="s">
        <v>140</v>
      </c>
      <c r="K31" s="112" t="s">
        <v>94</v>
      </c>
      <c r="N31" s="128"/>
      <c r="O31" s="128"/>
      <c r="P31" s="128"/>
      <c r="Q31" s="128"/>
      <c r="R31" s="128"/>
      <c r="S31" s="128"/>
      <c r="T31" s="128"/>
      <c r="U31" s="128"/>
      <c r="V31" s="128"/>
      <c r="W31" s="128"/>
      <c r="X31" s="128"/>
    </row>
    <row r="32" spans="1:24" x14ac:dyDescent="0.2">
      <c r="A32" s="19" t="s">
        <v>77</v>
      </c>
      <c r="B32" s="21" t="s">
        <v>1</v>
      </c>
      <c r="C32" s="6"/>
      <c r="D32" s="6"/>
      <c r="E32" s="6"/>
      <c r="F32" s="6"/>
      <c r="G32" s="6"/>
      <c r="H32" s="6"/>
      <c r="I32" s="6"/>
      <c r="J32" s="6">
        <v>95</v>
      </c>
      <c r="K32" s="12"/>
    </row>
    <row r="33" spans="1:14" x14ac:dyDescent="0.2">
      <c r="A33" s="19" t="s">
        <v>77</v>
      </c>
      <c r="B33" s="21" t="s">
        <v>11</v>
      </c>
      <c r="C33" s="6"/>
      <c r="D33" s="6"/>
      <c r="E33" s="6"/>
      <c r="F33" s="6"/>
      <c r="G33" s="6"/>
      <c r="H33" s="6"/>
      <c r="I33" s="6"/>
      <c r="J33" s="6"/>
      <c r="K33" s="12"/>
    </row>
    <row r="34" spans="1:14" ht="13.5" x14ac:dyDescent="0.25">
      <c r="A34" s="19" t="s">
        <v>77</v>
      </c>
      <c r="B34" s="93" t="s">
        <v>96</v>
      </c>
    </row>
    <row r="35" spans="1:14" ht="12.75" customHeight="1" x14ac:dyDescent="0.2">
      <c r="A35" s="19" t="s">
        <v>77</v>
      </c>
    </row>
    <row r="36" spans="1:14" x14ac:dyDescent="0.2">
      <c r="A36" s="19" t="s">
        <v>77</v>
      </c>
      <c r="B36" s="2" t="s">
        <v>19</v>
      </c>
    </row>
    <row r="37" spans="1:14" x14ac:dyDescent="0.2">
      <c r="A37" s="19" t="s">
        <v>77</v>
      </c>
    </row>
    <row r="38" spans="1:14" x14ac:dyDescent="0.2">
      <c r="A38" s="19" t="s">
        <v>77</v>
      </c>
      <c r="C38" s="99" t="s">
        <v>67</v>
      </c>
      <c r="D38" s="99" t="s">
        <v>68</v>
      </c>
      <c r="E38" s="99" t="s">
        <v>82</v>
      </c>
      <c r="F38" s="99" t="s">
        <v>85</v>
      </c>
      <c r="G38" s="99" t="s">
        <v>89</v>
      </c>
      <c r="H38" s="99" t="s">
        <v>92</v>
      </c>
      <c r="I38" s="99" t="s">
        <v>93</v>
      </c>
      <c r="J38" s="99" t="s">
        <v>140</v>
      </c>
      <c r="K38" s="112" t="s">
        <v>94</v>
      </c>
    </row>
    <row r="39" spans="1:14" x14ac:dyDescent="0.2">
      <c r="A39" s="19" t="s">
        <v>77</v>
      </c>
      <c r="B39" s="21" t="s">
        <v>1</v>
      </c>
      <c r="C39" s="12"/>
      <c r="D39" s="12"/>
      <c r="E39" s="12"/>
      <c r="F39" s="12"/>
      <c r="G39" s="12"/>
      <c r="H39" s="12"/>
      <c r="I39" s="12"/>
      <c r="J39" s="12">
        <f t="shared" ref="J39" si="1">J15/J32</f>
        <v>8.1263157894736846</v>
      </c>
      <c r="K39" s="12"/>
    </row>
    <row r="40" spans="1:14" x14ac:dyDescent="0.2">
      <c r="A40" s="19" t="s">
        <v>77</v>
      </c>
      <c r="B40" s="21" t="s">
        <v>11</v>
      </c>
      <c r="C40" s="12" t="e">
        <f t="shared" ref="C40:E40" si="2">C24/C33</f>
        <v>#DIV/0!</v>
      </c>
      <c r="D40" s="12" t="e">
        <f t="shared" si="2"/>
        <v>#DIV/0!</v>
      </c>
      <c r="E40" s="12" t="e">
        <f t="shared" si="2"/>
        <v>#DIV/0!</v>
      </c>
      <c r="F40" s="12"/>
      <c r="G40" s="12"/>
      <c r="H40" s="12"/>
      <c r="I40" s="12"/>
      <c r="J40" s="12"/>
      <c r="K40" s="12"/>
    </row>
    <row r="41" spans="1:14" x14ac:dyDescent="0.2">
      <c r="A41" s="19" t="s">
        <v>77</v>
      </c>
      <c r="B41" s="10"/>
      <c r="C41" s="10"/>
      <c r="D41" s="10"/>
      <c r="E41" s="10"/>
      <c r="F41" s="10"/>
      <c r="G41" s="10"/>
      <c r="H41" s="10"/>
      <c r="I41" s="10"/>
      <c r="J41" s="10"/>
      <c r="K41" s="10"/>
    </row>
    <row r="42" spans="1:14" x14ac:dyDescent="0.2">
      <c r="A42" s="19" t="s">
        <v>77</v>
      </c>
    </row>
    <row r="43" spans="1:14" x14ac:dyDescent="0.2">
      <c r="A43" s="19" t="s">
        <v>77</v>
      </c>
      <c r="B43" s="2" t="s">
        <v>7</v>
      </c>
      <c r="N43" s="114" t="s">
        <v>155</v>
      </c>
    </row>
    <row r="44" spans="1:14" x14ac:dyDescent="0.2">
      <c r="A44" s="19" t="s">
        <v>77</v>
      </c>
    </row>
    <row r="45" spans="1:14" x14ac:dyDescent="0.2">
      <c r="A45" s="19" t="s">
        <v>77</v>
      </c>
      <c r="B45" s="100"/>
      <c r="C45" s="99" t="s">
        <v>67</v>
      </c>
      <c r="D45" s="99" t="s">
        <v>68</v>
      </c>
      <c r="E45" s="99" t="s">
        <v>82</v>
      </c>
      <c r="F45" s="99" t="s">
        <v>85</v>
      </c>
      <c r="G45" s="99" t="s">
        <v>89</v>
      </c>
      <c r="H45" s="99" t="s">
        <v>92</v>
      </c>
      <c r="I45" s="99" t="s">
        <v>93</v>
      </c>
      <c r="J45" s="99" t="s">
        <v>140</v>
      </c>
      <c r="K45" s="112" t="s">
        <v>94</v>
      </c>
    </row>
    <row r="46" spans="1:14" x14ac:dyDescent="0.2">
      <c r="A46" s="19" t="s">
        <v>77</v>
      </c>
      <c r="B46" s="6" t="s">
        <v>20</v>
      </c>
      <c r="C46" s="102"/>
      <c r="D46" s="102"/>
      <c r="E46" s="102"/>
      <c r="F46" s="102"/>
      <c r="G46" s="102"/>
      <c r="H46" s="102"/>
      <c r="I46" s="102"/>
      <c r="J46" s="102">
        <v>9950</v>
      </c>
      <c r="K46" s="101"/>
    </row>
    <row r="47" spans="1:14" x14ac:dyDescent="0.2">
      <c r="A47" s="19" t="s">
        <v>77</v>
      </c>
      <c r="B47" s="6" t="s">
        <v>11</v>
      </c>
      <c r="C47" s="102"/>
      <c r="D47" s="102"/>
      <c r="E47" s="102"/>
      <c r="F47" s="102"/>
      <c r="G47" s="102"/>
      <c r="H47" s="102"/>
      <c r="I47" s="102"/>
      <c r="J47" s="102"/>
      <c r="K47" s="101"/>
    </row>
    <row r="48" spans="1:14" x14ac:dyDescent="0.2">
      <c r="A48" s="19" t="s">
        <v>77</v>
      </c>
      <c r="B48" s="6" t="s">
        <v>5</v>
      </c>
      <c r="C48" s="102"/>
      <c r="D48" s="102"/>
      <c r="E48" s="102"/>
      <c r="F48" s="102"/>
      <c r="G48" s="102"/>
      <c r="H48" s="102"/>
      <c r="I48" s="102"/>
      <c r="J48" s="102">
        <v>9950</v>
      </c>
      <c r="K48" s="101"/>
    </row>
    <row r="49" spans="1:24" x14ac:dyDescent="0.2">
      <c r="A49" s="19" t="s">
        <v>77</v>
      </c>
    </row>
    <row r="50" spans="1:24" x14ac:dyDescent="0.2">
      <c r="A50" s="19" t="s">
        <v>77</v>
      </c>
    </row>
    <row r="51" spans="1:24" x14ac:dyDescent="0.2">
      <c r="A51" s="19" t="s">
        <v>77</v>
      </c>
      <c r="B51" s="2" t="s">
        <v>8</v>
      </c>
    </row>
    <row r="52" spans="1:24" x14ac:dyDescent="0.2">
      <c r="A52" s="19" t="s">
        <v>77</v>
      </c>
    </row>
    <row r="53" spans="1:24" x14ac:dyDescent="0.2">
      <c r="A53" s="19" t="s">
        <v>77</v>
      </c>
      <c r="B53" s="100"/>
      <c r="C53" s="99" t="s">
        <v>67</v>
      </c>
      <c r="D53" s="99" t="s">
        <v>68</v>
      </c>
      <c r="E53" s="99" t="s">
        <v>82</v>
      </c>
      <c r="F53" s="99" t="s">
        <v>85</v>
      </c>
      <c r="G53" s="99" t="s">
        <v>89</v>
      </c>
      <c r="H53" s="99" t="s">
        <v>92</v>
      </c>
      <c r="I53" s="99" t="s">
        <v>93</v>
      </c>
      <c r="J53" s="99" t="s">
        <v>140</v>
      </c>
      <c r="K53" s="112" t="s">
        <v>94</v>
      </c>
    </row>
    <row r="54" spans="1:24" x14ac:dyDescent="0.2">
      <c r="A54" s="19" t="s">
        <v>77</v>
      </c>
      <c r="B54" s="6" t="s">
        <v>9</v>
      </c>
      <c r="C54" s="6"/>
      <c r="D54" s="6"/>
      <c r="E54" s="6"/>
      <c r="F54" s="6"/>
      <c r="G54" s="6"/>
      <c r="H54" s="6"/>
      <c r="I54" s="6"/>
      <c r="J54" s="6">
        <v>29</v>
      </c>
      <c r="K54" s="12"/>
    </row>
    <row r="55" spans="1:24" x14ac:dyDescent="0.2">
      <c r="A55" s="19" t="s">
        <v>77</v>
      </c>
      <c r="B55" s="6" t="s">
        <v>10</v>
      </c>
      <c r="C55" s="6"/>
      <c r="D55" s="6"/>
      <c r="E55" s="6"/>
      <c r="F55" s="6"/>
      <c r="G55" s="6"/>
      <c r="H55" s="6"/>
      <c r="I55" s="6"/>
      <c r="J55" s="6">
        <v>25</v>
      </c>
      <c r="K55" s="12"/>
    </row>
    <row r="56" spans="1:24" x14ac:dyDescent="0.2">
      <c r="A56" s="19" t="s">
        <v>77</v>
      </c>
      <c r="B56" s="6" t="s">
        <v>11</v>
      </c>
      <c r="C56" s="27"/>
      <c r="D56" s="27"/>
      <c r="E56" s="27"/>
      <c r="F56" s="27"/>
      <c r="G56" s="27"/>
      <c r="H56" s="27"/>
      <c r="I56" s="27"/>
      <c r="J56" s="27"/>
      <c r="K56" s="12"/>
    </row>
    <row r="57" spans="1:24" x14ac:dyDescent="0.2">
      <c r="A57" s="19" t="s">
        <v>77</v>
      </c>
      <c r="B57" s="16" t="s">
        <v>22</v>
      </c>
    </row>
    <row r="58" spans="1:24" x14ac:dyDescent="0.2">
      <c r="A58" s="19" t="s">
        <v>77</v>
      </c>
    </row>
    <row r="59" spans="1:24" x14ac:dyDescent="0.2">
      <c r="A59" s="19" t="s">
        <v>77</v>
      </c>
    </row>
    <row r="60" spans="1:24" x14ac:dyDescent="0.2">
      <c r="A60" s="19" t="s">
        <v>77</v>
      </c>
      <c r="B60" s="2" t="s">
        <v>24</v>
      </c>
      <c r="D60" s="78" t="s">
        <v>90</v>
      </c>
      <c r="N60" s="128" t="s">
        <v>101</v>
      </c>
      <c r="O60" s="128"/>
      <c r="P60" s="128"/>
      <c r="Q60" s="128"/>
      <c r="R60" s="128"/>
      <c r="S60" s="128"/>
      <c r="T60" s="128"/>
      <c r="U60" s="128"/>
      <c r="V60" s="128"/>
      <c r="W60" s="128"/>
      <c r="X60" s="128"/>
    </row>
    <row r="61" spans="1:24" x14ac:dyDescent="0.2">
      <c r="A61" s="19" t="s">
        <v>77</v>
      </c>
      <c r="B61" s="104" t="s">
        <v>100</v>
      </c>
      <c r="N61" s="128"/>
      <c r="O61" s="128"/>
      <c r="P61" s="128"/>
      <c r="Q61" s="128"/>
      <c r="R61" s="128"/>
      <c r="S61" s="128"/>
      <c r="T61" s="128"/>
      <c r="U61" s="128"/>
      <c r="V61" s="128"/>
      <c r="W61" s="128"/>
      <c r="X61" s="128"/>
    </row>
    <row r="62" spans="1:24" x14ac:dyDescent="0.2">
      <c r="A62" s="19" t="s">
        <v>77</v>
      </c>
      <c r="B62" s="100"/>
      <c r="C62" s="99" t="s">
        <v>67</v>
      </c>
      <c r="D62" s="99" t="s">
        <v>68</v>
      </c>
      <c r="E62" s="99" t="s">
        <v>82</v>
      </c>
      <c r="F62" s="99" t="s">
        <v>85</v>
      </c>
      <c r="G62" s="99" t="s">
        <v>89</v>
      </c>
      <c r="H62" s="99" t="s">
        <v>92</v>
      </c>
      <c r="I62" s="99" t="s">
        <v>93</v>
      </c>
      <c r="J62" s="99" t="s">
        <v>140</v>
      </c>
      <c r="K62" s="112" t="s">
        <v>94</v>
      </c>
    </row>
    <row r="63" spans="1:24" x14ac:dyDescent="0.2">
      <c r="A63" s="19" t="s">
        <v>77</v>
      </c>
      <c r="B63" s="6" t="s">
        <v>3</v>
      </c>
      <c r="C63" s="17"/>
      <c r="D63" s="29"/>
      <c r="E63" s="17"/>
      <c r="F63" s="17"/>
      <c r="G63" s="17"/>
      <c r="H63" s="17"/>
      <c r="I63" s="17"/>
      <c r="J63" s="17">
        <v>11</v>
      </c>
      <c r="K63" s="12"/>
      <c r="L63" s="112"/>
      <c r="N63" s="132" t="s">
        <v>139</v>
      </c>
      <c r="O63" s="132"/>
      <c r="P63" s="132"/>
      <c r="Q63" s="132"/>
      <c r="R63" s="132"/>
      <c r="S63" s="132"/>
      <c r="T63" s="132"/>
      <c r="U63" s="132"/>
      <c r="V63" s="132"/>
      <c r="W63" s="132"/>
      <c r="X63" s="132"/>
    </row>
    <row r="64" spans="1:24" x14ac:dyDescent="0.2">
      <c r="A64" s="19" t="s">
        <v>77</v>
      </c>
      <c r="B64" s="6" t="s">
        <v>4</v>
      </c>
      <c r="C64" s="17"/>
      <c r="D64" s="29"/>
      <c r="E64" s="17"/>
      <c r="F64" s="17"/>
      <c r="G64" s="17"/>
      <c r="H64" s="17"/>
      <c r="I64" s="17"/>
      <c r="J64" s="17">
        <v>14</v>
      </c>
      <c r="K64" s="12"/>
      <c r="L64" s="10"/>
      <c r="N64" s="132"/>
      <c r="O64" s="132"/>
      <c r="P64" s="132"/>
      <c r="Q64" s="132"/>
      <c r="R64" s="132"/>
      <c r="S64" s="132"/>
      <c r="T64" s="132"/>
      <c r="U64" s="132"/>
      <c r="V64" s="132"/>
      <c r="W64" s="132"/>
      <c r="X64" s="132"/>
    </row>
    <row r="65" spans="1:24" x14ac:dyDescent="0.2">
      <c r="A65" s="19" t="s">
        <v>77</v>
      </c>
      <c r="B65" s="6" t="s">
        <v>5</v>
      </c>
      <c r="C65" s="6"/>
      <c r="D65" s="6"/>
      <c r="E65" s="6"/>
      <c r="F65" s="6"/>
      <c r="G65" s="6"/>
      <c r="H65" s="6"/>
      <c r="I65" s="6"/>
      <c r="J65" s="6">
        <v>25</v>
      </c>
      <c r="K65" s="12"/>
      <c r="L65" s="10"/>
      <c r="M65" s="10"/>
      <c r="N65" s="132"/>
      <c r="O65" s="132"/>
      <c r="P65" s="132"/>
      <c r="Q65" s="132"/>
      <c r="R65" s="132"/>
      <c r="S65" s="132"/>
      <c r="T65" s="132"/>
      <c r="U65" s="132"/>
      <c r="V65" s="132"/>
      <c r="W65" s="132"/>
      <c r="X65" s="132"/>
    </row>
    <row r="66" spans="1:24" x14ac:dyDescent="0.2">
      <c r="A66" s="19" t="s">
        <v>77</v>
      </c>
      <c r="B66" s="11" t="s">
        <v>23</v>
      </c>
      <c r="C66" s="12"/>
      <c r="D66" s="12"/>
      <c r="E66" s="12"/>
      <c r="F66" s="12"/>
      <c r="G66" s="12"/>
      <c r="H66" s="12"/>
      <c r="I66" s="12"/>
      <c r="J66" s="12">
        <f t="shared" ref="J66" si="3">J63+J64/3</f>
        <v>15.666666666666668</v>
      </c>
      <c r="K66" s="12"/>
      <c r="L66" s="10"/>
      <c r="M66" s="10"/>
      <c r="N66" s="132"/>
      <c r="O66" s="132"/>
      <c r="P66" s="132"/>
      <c r="Q66" s="132"/>
      <c r="R66" s="132"/>
      <c r="S66" s="132"/>
      <c r="T66" s="132"/>
      <c r="U66" s="132"/>
      <c r="V66" s="132"/>
      <c r="W66" s="132"/>
      <c r="X66" s="132"/>
    </row>
    <row r="67" spans="1:24" x14ac:dyDescent="0.2">
      <c r="A67" s="19" t="s">
        <v>77</v>
      </c>
      <c r="B67" s="8" t="s">
        <v>26</v>
      </c>
      <c r="L67" s="14"/>
      <c r="M67" s="14"/>
      <c r="N67" s="14"/>
    </row>
    <row r="68" spans="1:24" x14ac:dyDescent="0.2">
      <c r="A68" s="19" t="s">
        <v>77</v>
      </c>
    </row>
    <row r="69" spans="1:24" x14ac:dyDescent="0.2">
      <c r="A69" s="19" t="s">
        <v>77</v>
      </c>
    </row>
    <row r="70" spans="1:24" x14ac:dyDescent="0.2">
      <c r="A70" s="19" t="s">
        <v>77</v>
      </c>
      <c r="B70" s="2" t="s">
        <v>27</v>
      </c>
    </row>
    <row r="71" spans="1:24" x14ac:dyDescent="0.2">
      <c r="A71" s="19" t="s">
        <v>77</v>
      </c>
      <c r="B71" s="2"/>
    </row>
    <row r="72" spans="1:24" x14ac:dyDescent="0.2">
      <c r="A72" s="19" t="s">
        <v>77</v>
      </c>
      <c r="C72" s="99" t="s">
        <v>67</v>
      </c>
      <c r="D72" s="99" t="s">
        <v>68</v>
      </c>
      <c r="E72" s="99" t="s">
        <v>82</v>
      </c>
      <c r="F72" s="99" t="s">
        <v>85</v>
      </c>
      <c r="G72" s="99" t="s">
        <v>89</v>
      </c>
      <c r="H72" s="99" t="s">
        <v>92</v>
      </c>
      <c r="I72" s="99" t="s">
        <v>93</v>
      </c>
      <c r="J72" s="99" t="s">
        <v>140</v>
      </c>
      <c r="K72" s="112" t="s">
        <v>94</v>
      </c>
    </row>
    <row r="73" spans="1:24" x14ac:dyDescent="0.2">
      <c r="A73" s="19" t="s">
        <v>77</v>
      </c>
      <c r="B73" s="6" t="s">
        <v>6</v>
      </c>
      <c r="C73" s="12"/>
      <c r="D73" s="12" t="e">
        <f>(D16+D25)/D66</f>
        <v>#DIV/0!</v>
      </c>
      <c r="E73" s="12" t="e">
        <f>(E16+E25)/E66</f>
        <v>#DIV/0!</v>
      </c>
      <c r="F73" s="12"/>
      <c r="G73" s="12"/>
      <c r="H73" s="12"/>
      <c r="I73" s="12"/>
      <c r="J73" s="12">
        <f>J16/J66</f>
        <v>45.404255319148938</v>
      </c>
      <c r="K73" s="12"/>
    </row>
    <row r="74" spans="1:24" x14ac:dyDescent="0.2">
      <c r="A74" s="19" t="s">
        <v>77</v>
      </c>
      <c r="C74" s="10"/>
      <c r="D74" s="10"/>
      <c r="E74" s="10"/>
      <c r="F74" s="10"/>
      <c r="G74" s="10"/>
      <c r="H74" s="10"/>
      <c r="I74" s="10"/>
      <c r="J74" s="10"/>
      <c r="K74" s="10"/>
    </row>
    <row r="75" spans="1:24" x14ac:dyDescent="0.2">
      <c r="A75" s="19" t="s">
        <v>77</v>
      </c>
    </row>
    <row r="76" spans="1:24" x14ac:dyDescent="0.2">
      <c r="A76" s="19" t="s">
        <v>77</v>
      </c>
      <c r="B76" s="2" t="s">
        <v>14</v>
      </c>
    </row>
    <row r="77" spans="1:24" x14ac:dyDescent="0.2">
      <c r="A77" s="19" t="s">
        <v>77</v>
      </c>
      <c r="B77" s="2"/>
    </row>
    <row r="78" spans="1:24" x14ac:dyDescent="0.2">
      <c r="A78" s="19" t="s">
        <v>77</v>
      </c>
      <c r="C78" s="99" t="s">
        <v>67</v>
      </c>
      <c r="D78" s="99" t="s">
        <v>68</v>
      </c>
      <c r="E78" s="99" t="s">
        <v>82</v>
      </c>
      <c r="F78" s="99" t="s">
        <v>85</v>
      </c>
      <c r="G78" s="99" t="s">
        <v>85</v>
      </c>
      <c r="H78" s="99" t="s">
        <v>92</v>
      </c>
      <c r="I78" s="99" t="s">
        <v>93</v>
      </c>
      <c r="J78" s="99" t="s">
        <v>140</v>
      </c>
      <c r="K78" s="112" t="s">
        <v>94</v>
      </c>
    </row>
    <row r="79" spans="1:24" x14ac:dyDescent="0.2">
      <c r="A79" s="19" t="s">
        <v>77</v>
      </c>
      <c r="B79" s="6" t="s">
        <v>12</v>
      </c>
      <c r="C79" s="12"/>
      <c r="D79" s="12" t="e">
        <f t="shared" ref="D79:J79" si="4">D48/D66</f>
        <v>#DIV/0!</v>
      </c>
      <c r="E79" s="12" t="e">
        <f t="shared" si="4"/>
        <v>#DIV/0!</v>
      </c>
      <c r="F79" s="12"/>
      <c r="G79" s="12"/>
      <c r="H79" s="12"/>
      <c r="I79" s="12"/>
      <c r="J79" s="12">
        <f t="shared" si="4"/>
        <v>635.10638297872333</v>
      </c>
      <c r="K79" s="12"/>
    </row>
    <row r="80" spans="1:24" x14ac:dyDescent="0.2">
      <c r="A80" s="19" t="s">
        <v>77</v>
      </c>
      <c r="C80" s="10"/>
      <c r="D80" s="10"/>
      <c r="E80" s="10"/>
      <c r="F80" s="10"/>
      <c r="G80" s="10"/>
      <c r="H80" s="99"/>
      <c r="I80" s="99"/>
      <c r="J80" s="99"/>
      <c r="K80" s="10"/>
    </row>
    <row r="81" spans="8:10" x14ac:dyDescent="0.2">
      <c r="H81" s="99"/>
      <c r="I81" s="99"/>
      <c r="J81" s="99"/>
    </row>
  </sheetData>
  <mergeCells count="7">
    <mergeCell ref="N63:X66"/>
    <mergeCell ref="N17:X20"/>
    <mergeCell ref="B7:F7"/>
    <mergeCell ref="N9:X10"/>
    <mergeCell ref="N12:X15"/>
    <mergeCell ref="N29:X31"/>
    <mergeCell ref="N60:X61"/>
  </mergeCells>
  <pageMargins left="0.8" right="0.25" top="0.5" bottom="0.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K68" sqref="K68"/>
    </sheetView>
  </sheetViews>
  <sheetFormatPr defaultRowHeight="12.75" x14ac:dyDescent="0.2"/>
  <cols>
    <col min="1" max="1" width="0" hidden="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t="s">
        <v>52</v>
      </c>
      <c r="B1" s="15" t="s">
        <v>0</v>
      </c>
      <c r="C1" s="15"/>
      <c r="D1" s="15"/>
      <c r="E1" s="15"/>
      <c r="F1" s="86"/>
      <c r="G1" s="86"/>
      <c r="H1" s="86"/>
      <c r="I1" s="88"/>
      <c r="J1" s="88"/>
      <c r="K1" s="20"/>
    </row>
    <row r="2" spans="1:24" x14ac:dyDescent="0.2">
      <c r="A2" t="s">
        <v>52</v>
      </c>
      <c r="B2" s="15" t="s">
        <v>91</v>
      </c>
      <c r="C2" s="15"/>
      <c r="D2" s="15"/>
      <c r="E2" s="15"/>
      <c r="F2" s="86"/>
      <c r="G2" s="86"/>
      <c r="H2" s="86"/>
      <c r="I2" s="88"/>
      <c r="J2" s="88"/>
      <c r="K2" s="20"/>
    </row>
    <row r="3" spans="1:24" x14ac:dyDescent="0.2">
      <c r="A3" t="s">
        <v>52</v>
      </c>
      <c r="K3" s="48"/>
    </row>
    <row r="4" spans="1:24" x14ac:dyDescent="0.2">
      <c r="A4" t="s">
        <v>52</v>
      </c>
      <c r="B4" s="113" t="s">
        <v>109</v>
      </c>
      <c r="C4" s="15"/>
      <c r="D4" s="15"/>
      <c r="E4" s="15"/>
      <c r="F4" s="86"/>
      <c r="G4" s="86"/>
      <c r="H4" s="86"/>
      <c r="I4" s="88"/>
      <c r="J4" s="88"/>
      <c r="K4" s="15"/>
    </row>
    <row r="5" spans="1:24" x14ac:dyDescent="0.2">
      <c r="A5" t="s">
        <v>52</v>
      </c>
      <c r="B5" s="1"/>
      <c r="C5" s="1"/>
      <c r="D5" s="1"/>
      <c r="E5" s="1"/>
      <c r="F5" s="1"/>
      <c r="H5" s="80"/>
      <c r="I5" s="88"/>
      <c r="J5" s="88"/>
      <c r="K5" s="87"/>
    </row>
    <row r="6" spans="1:24" ht="18" x14ac:dyDescent="0.25">
      <c r="A6" t="s">
        <v>52</v>
      </c>
      <c r="B6" s="9" t="s">
        <v>32</v>
      </c>
      <c r="C6" s="1"/>
      <c r="D6" s="75"/>
      <c r="F6" s="1"/>
      <c r="G6" s="1"/>
      <c r="H6" s="80"/>
      <c r="I6" s="88"/>
      <c r="J6" s="88"/>
      <c r="K6" s="39"/>
    </row>
    <row r="7" spans="1:24" x14ac:dyDescent="0.2">
      <c r="A7" t="s">
        <v>52</v>
      </c>
      <c r="B7" s="1"/>
      <c r="C7" s="1"/>
      <c r="D7" s="1"/>
      <c r="E7" s="1"/>
      <c r="F7" s="1"/>
      <c r="G7" s="1"/>
      <c r="H7" s="80"/>
      <c r="I7" s="88"/>
      <c r="J7" s="88"/>
      <c r="K7" s="1"/>
    </row>
    <row r="8" spans="1:24" x14ac:dyDescent="0.2">
      <c r="A8" t="s">
        <v>52</v>
      </c>
    </row>
    <row r="9" spans="1:24" x14ac:dyDescent="0.2">
      <c r="A9" t="s">
        <v>52</v>
      </c>
      <c r="B9" s="2" t="s">
        <v>16</v>
      </c>
      <c r="N9" s="131" t="s">
        <v>102</v>
      </c>
      <c r="O9" s="131"/>
      <c r="P9" s="131"/>
      <c r="Q9" s="131"/>
      <c r="R9" s="131"/>
      <c r="S9" s="131"/>
      <c r="T9" s="131"/>
      <c r="U9" s="131"/>
      <c r="V9" s="131"/>
      <c r="W9" s="131"/>
      <c r="X9" s="131"/>
    </row>
    <row r="10" spans="1:24" x14ac:dyDescent="0.2">
      <c r="A10" t="s">
        <v>52</v>
      </c>
      <c r="N10" s="131"/>
      <c r="O10" s="131"/>
      <c r="P10" s="131"/>
      <c r="Q10" s="131"/>
      <c r="R10" s="131"/>
      <c r="S10" s="131"/>
      <c r="T10" s="131"/>
      <c r="U10" s="131"/>
      <c r="V10" s="131"/>
      <c r="W10" s="131"/>
      <c r="X10" s="131"/>
    </row>
    <row r="11" spans="1:24" x14ac:dyDescent="0.2">
      <c r="A11" t="s">
        <v>52</v>
      </c>
      <c r="B11" s="3" t="s">
        <v>20</v>
      </c>
      <c r="C11" s="5" t="s">
        <v>67</v>
      </c>
      <c r="D11" s="5" t="s">
        <v>68</v>
      </c>
      <c r="E11" s="5" t="s">
        <v>82</v>
      </c>
      <c r="F11" s="5" t="s">
        <v>85</v>
      </c>
      <c r="G11" s="5" t="s">
        <v>89</v>
      </c>
      <c r="H11" s="5" t="s">
        <v>92</v>
      </c>
      <c r="I11" s="5" t="s">
        <v>93</v>
      </c>
      <c r="J11" s="99" t="s">
        <v>140</v>
      </c>
      <c r="K11" s="4" t="s">
        <v>94</v>
      </c>
    </row>
    <row r="12" spans="1:24" x14ac:dyDescent="0.2">
      <c r="A12" t="s">
        <v>52</v>
      </c>
      <c r="B12" s="6" t="s">
        <v>2</v>
      </c>
      <c r="C12" s="6"/>
      <c r="D12" s="6"/>
      <c r="E12" s="6"/>
      <c r="F12" s="6"/>
      <c r="G12" s="6"/>
      <c r="H12" s="6"/>
      <c r="I12" s="6"/>
      <c r="J12" s="6"/>
      <c r="K12" s="6"/>
      <c r="N12" s="132" t="s">
        <v>114</v>
      </c>
      <c r="O12" s="132"/>
      <c r="P12" s="132"/>
      <c r="Q12" s="132"/>
      <c r="R12" s="132"/>
      <c r="S12" s="132"/>
      <c r="T12" s="132"/>
      <c r="U12" s="132"/>
      <c r="V12" s="132"/>
      <c r="W12" s="132"/>
      <c r="X12" s="132"/>
    </row>
    <row r="13" spans="1:24" x14ac:dyDescent="0.2">
      <c r="A13" t="s">
        <v>52</v>
      </c>
      <c r="B13" s="6" t="s">
        <v>3</v>
      </c>
      <c r="C13" s="6">
        <v>169</v>
      </c>
      <c r="D13" s="6">
        <v>175</v>
      </c>
      <c r="E13" s="6">
        <v>167</v>
      </c>
      <c r="F13" s="6">
        <v>129</v>
      </c>
      <c r="G13" s="6">
        <v>169</v>
      </c>
      <c r="H13" s="6">
        <v>172</v>
      </c>
      <c r="I13" s="6">
        <v>178</v>
      </c>
      <c r="J13" s="6">
        <v>163</v>
      </c>
      <c r="K13" s="12">
        <f>AVERAGE(F13:J13)</f>
        <v>162.19999999999999</v>
      </c>
      <c r="N13" s="132"/>
      <c r="O13" s="132"/>
      <c r="P13" s="132"/>
      <c r="Q13" s="132"/>
      <c r="R13" s="132"/>
      <c r="S13" s="132"/>
      <c r="T13" s="132"/>
      <c r="U13" s="132"/>
      <c r="V13" s="132"/>
      <c r="W13" s="132"/>
      <c r="X13" s="132"/>
    </row>
    <row r="14" spans="1:24" x14ac:dyDescent="0.2">
      <c r="A14" t="s">
        <v>52</v>
      </c>
      <c r="B14" s="6" t="s">
        <v>4</v>
      </c>
      <c r="C14" s="6">
        <v>132</v>
      </c>
      <c r="D14" s="6">
        <v>134</v>
      </c>
      <c r="E14" s="6">
        <v>137</v>
      </c>
      <c r="F14" s="6">
        <v>117</v>
      </c>
      <c r="G14" s="6">
        <v>73</v>
      </c>
      <c r="H14" s="6">
        <v>65</v>
      </c>
      <c r="I14" s="6">
        <v>50</v>
      </c>
      <c r="J14" s="6">
        <v>46</v>
      </c>
      <c r="K14" s="12">
        <f t="shared" ref="K14:K16" si="0">AVERAGE(F14:J14)</f>
        <v>70.2</v>
      </c>
      <c r="N14" s="132"/>
      <c r="O14" s="132"/>
      <c r="P14" s="132"/>
      <c r="Q14" s="132"/>
      <c r="R14" s="132"/>
      <c r="S14" s="132"/>
      <c r="T14" s="132"/>
      <c r="U14" s="132"/>
      <c r="V14" s="132"/>
      <c r="W14" s="132"/>
      <c r="X14" s="132"/>
    </row>
    <row r="15" spans="1:24" x14ac:dyDescent="0.2">
      <c r="A15" t="s">
        <v>52</v>
      </c>
      <c r="B15" s="6" t="s">
        <v>5</v>
      </c>
      <c r="C15" s="6">
        <v>301</v>
      </c>
      <c r="D15" s="6">
        <f>SUM(D13:D14)</f>
        <v>309</v>
      </c>
      <c r="E15" s="6">
        <f>SUM(E13:E14)</f>
        <v>304</v>
      </c>
      <c r="F15" s="6">
        <f>SUM(F13:F14)</f>
        <v>246</v>
      </c>
      <c r="G15" s="6">
        <v>242</v>
      </c>
      <c r="H15" s="6">
        <v>237</v>
      </c>
      <c r="I15" s="6">
        <v>228</v>
      </c>
      <c r="J15" s="6">
        <v>209</v>
      </c>
      <c r="K15" s="12">
        <f t="shared" si="0"/>
        <v>232.4</v>
      </c>
      <c r="N15" s="132"/>
      <c r="O15" s="132"/>
      <c r="P15" s="132"/>
      <c r="Q15" s="132"/>
      <c r="R15" s="132"/>
      <c r="S15" s="132"/>
      <c r="T15" s="132"/>
      <c r="U15" s="132"/>
      <c r="V15" s="132"/>
      <c r="W15" s="132"/>
      <c r="X15" s="132"/>
    </row>
    <row r="16" spans="1:24" x14ac:dyDescent="0.2">
      <c r="A16" t="s">
        <v>52</v>
      </c>
      <c r="B16" s="11" t="s">
        <v>21</v>
      </c>
      <c r="C16" s="12">
        <v>213</v>
      </c>
      <c r="D16" s="12">
        <f t="shared" ref="D16:I16" si="1">D13+D14/3</f>
        <v>219.66666666666666</v>
      </c>
      <c r="E16" s="12">
        <f t="shared" si="1"/>
        <v>212.66666666666666</v>
      </c>
      <c r="F16" s="12">
        <f t="shared" si="1"/>
        <v>168</v>
      </c>
      <c r="G16" s="12">
        <f t="shared" si="1"/>
        <v>193.33333333333334</v>
      </c>
      <c r="H16" s="12">
        <f t="shared" si="1"/>
        <v>193.66666666666666</v>
      </c>
      <c r="I16" s="12">
        <f t="shared" si="1"/>
        <v>194.66666666666666</v>
      </c>
      <c r="J16" s="12">
        <f t="shared" ref="J16" si="2">J13+J14/3</f>
        <v>178.33333333333334</v>
      </c>
      <c r="K16" s="12">
        <f t="shared" si="0"/>
        <v>185.6</v>
      </c>
    </row>
    <row r="17" spans="1:24" x14ac:dyDescent="0.2">
      <c r="A17" t="s">
        <v>52</v>
      </c>
      <c r="B17" s="8" t="s">
        <v>25</v>
      </c>
      <c r="N17" s="132" t="s">
        <v>138</v>
      </c>
      <c r="O17" s="132"/>
      <c r="P17" s="132"/>
      <c r="Q17" s="132"/>
      <c r="R17" s="132"/>
      <c r="S17" s="132"/>
      <c r="T17" s="132"/>
      <c r="U17" s="132"/>
      <c r="V17" s="132"/>
      <c r="W17" s="132"/>
      <c r="X17" s="132"/>
    </row>
    <row r="18" spans="1:24" x14ac:dyDescent="0.2">
      <c r="A18" t="s">
        <v>52</v>
      </c>
      <c r="N18" s="132"/>
      <c r="O18" s="132"/>
      <c r="P18" s="132"/>
      <c r="Q18" s="132"/>
      <c r="R18" s="132"/>
      <c r="S18" s="132"/>
      <c r="T18" s="132"/>
      <c r="U18" s="132"/>
      <c r="V18" s="132"/>
      <c r="W18" s="132"/>
      <c r="X18" s="132"/>
    </row>
    <row r="19" spans="1:24" x14ac:dyDescent="0.2">
      <c r="A19" t="s">
        <v>52</v>
      </c>
      <c r="N19" s="132"/>
      <c r="O19" s="132"/>
      <c r="P19" s="132"/>
      <c r="Q19" s="132"/>
      <c r="R19" s="132"/>
      <c r="S19" s="132"/>
      <c r="T19" s="132"/>
      <c r="U19" s="132"/>
      <c r="V19" s="132"/>
      <c r="W19" s="132"/>
      <c r="X19" s="132"/>
    </row>
    <row r="20" spans="1:24" x14ac:dyDescent="0.2">
      <c r="A20" t="s">
        <v>52</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ht="15" x14ac:dyDescent="0.25">
      <c r="A21" t="s">
        <v>52</v>
      </c>
      <c r="B21" s="6" t="s">
        <v>2</v>
      </c>
      <c r="C21" s="6"/>
      <c r="D21" s="6"/>
      <c r="E21" s="6"/>
      <c r="F21" s="6"/>
      <c r="G21" s="6"/>
      <c r="H21" s="6"/>
      <c r="I21" s="6"/>
      <c r="J21" s="6"/>
      <c r="K21" s="12"/>
      <c r="N21" s="52"/>
      <c r="O21" s="52"/>
      <c r="P21" s="52"/>
    </row>
    <row r="22" spans="1:24" x14ac:dyDescent="0.2">
      <c r="A22" t="s">
        <v>52</v>
      </c>
      <c r="B22" s="6" t="s">
        <v>3</v>
      </c>
      <c r="C22" s="6">
        <v>2</v>
      </c>
      <c r="D22" s="6">
        <v>2</v>
      </c>
      <c r="E22" s="6">
        <v>0</v>
      </c>
      <c r="F22" s="6">
        <v>1</v>
      </c>
      <c r="G22" s="6">
        <v>4</v>
      </c>
      <c r="H22" s="6">
        <v>5</v>
      </c>
      <c r="I22" s="6">
        <v>2</v>
      </c>
      <c r="J22" s="6"/>
      <c r="K22" s="12">
        <f>AVERAGE(F22:J22)</f>
        <v>3</v>
      </c>
    </row>
    <row r="23" spans="1:24" x14ac:dyDescent="0.2">
      <c r="A23" t="s">
        <v>52</v>
      </c>
      <c r="B23" s="6" t="s">
        <v>4</v>
      </c>
      <c r="C23" s="6">
        <v>26</v>
      </c>
      <c r="D23" s="6">
        <v>32</v>
      </c>
      <c r="E23" s="6">
        <v>25</v>
      </c>
      <c r="F23" s="6">
        <v>34</v>
      </c>
      <c r="G23" s="6">
        <v>28</v>
      </c>
      <c r="H23" s="6">
        <v>29</v>
      </c>
      <c r="I23" s="6">
        <v>23</v>
      </c>
      <c r="J23" s="6">
        <v>27</v>
      </c>
      <c r="K23" s="12">
        <f t="shared" ref="K23:K25" si="3">AVERAGE(F23:J23)</f>
        <v>28.2</v>
      </c>
    </row>
    <row r="24" spans="1:24" x14ac:dyDescent="0.2">
      <c r="A24" t="s">
        <v>52</v>
      </c>
      <c r="B24" s="6" t="s">
        <v>5</v>
      </c>
      <c r="C24" s="6">
        <v>28</v>
      </c>
      <c r="D24" s="6">
        <f>SUM(D22:D23)</f>
        <v>34</v>
      </c>
      <c r="E24" s="6">
        <f>SUM(E22:E23)</f>
        <v>25</v>
      </c>
      <c r="F24" s="6">
        <f>SUM(F22:F23)</f>
        <v>35</v>
      </c>
      <c r="G24" s="6">
        <v>32</v>
      </c>
      <c r="H24" s="6">
        <v>34</v>
      </c>
      <c r="I24" s="6">
        <v>25</v>
      </c>
      <c r="J24" s="6">
        <v>27</v>
      </c>
      <c r="K24" s="12">
        <f t="shared" si="3"/>
        <v>30.6</v>
      </c>
    </row>
    <row r="25" spans="1:24" x14ac:dyDescent="0.2">
      <c r="A25" t="s">
        <v>52</v>
      </c>
      <c r="B25" s="11" t="s">
        <v>21</v>
      </c>
      <c r="C25" s="12">
        <v>10.666666666666666</v>
      </c>
      <c r="D25" s="12">
        <f t="shared" ref="D25:I25" si="4">D22+D23/3</f>
        <v>12.666666666666666</v>
      </c>
      <c r="E25" s="12">
        <f t="shared" si="4"/>
        <v>8.3333333333333339</v>
      </c>
      <c r="F25" s="12">
        <f t="shared" si="4"/>
        <v>12.333333333333334</v>
      </c>
      <c r="G25" s="12">
        <f t="shared" si="4"/>
        <v>13.333333333333334</v>
      </c>
      <c r="H25" s="12">
        <f t="shared" si="4"/>
        <v>14.666666666666666</v>
      </c>
      <c r="I25" s="12">
        <f t="shared" si="4"/>
        <v>9.6666666666666679</v>
      </c>
      <c r="J25" s="12">
        <f t="shared" ref="J25" si="5">J22+J23/3</f>
        <v>9</v>
      </c>
      <c r="K25" s="12">
        <f t="shared" si="3"/>
        <v>11.8</v>
      </c>
    </row>
    <row r="26" spans="1:24" x14ac:dyDescent="0.2">
      <c r="A26" t="s">
        <v>52</v>
      </c>
      <c r="B26" s="8" t="s">
        <v>25</v>
      </c>
      <c r="C26" s="10"/>
      <c r="D26" s="10"/>
      <c r="E26" s="10"/>
      <c r="F26" s="10"/>
      <c r="G26" s="10"/>
      <c r="H26" s="10"/>
      <c r="I26" s="10"/>
      <c r="J26" s="10"/>
      <c r="K26" s="10"/>
    </row>
    <row r="27" spans="1:24" ht="13.5" x14ac:dyDescent="0.25">
      <c r="A27" t="s">
        <v>52</v>
      </c>
      <c r="B27" s="93" t="s">
        <v>95</v>
      </c>
    </row>
    <row r="28" spans="1:24" x14ac:dyDescent="0.2">
      <c r="A28" t="s">
        <v>52</v>
      </c>
    </row>
    <row r="29" spans="1:24" ht="12.75" customHeight="1" x14ac:dyDescent="0.2">
      <c r="A29" t="s">
        <v>52</v>
      </c>
      <c r="B29" s="2" t="s">
        <v>18</v>
      </c>
      <c r="N29" s="128" t="s">
        <v>103</v>
      </c>
      <c r="O29" s="128"/>
      <c r="P29" s="128"/>
      <c r="Q29" s="128"/>
      <c r="R29" s="128"/>
      <c r="S29" s="128"/>
      <c r="T29" s="128"/>
      <c r="U29" s="128"/>
      <c r="V29" s="128"/>
      <c r="W29" s="128"/>
      <c r="X29" s="128"/>
    </row>
    <row r="30" spans="1:24" x14ac:dyDescent="0.2">
      <c r="A30" t="s">
        <v>52</v>
      </c>
      <c r="N30" s="128"/>
      <c r="O30" s="128"/>
      <c r="P30" s="128"/>
      <c r="Q30" s="128"/>
      <c r="R30" s="128"/>
      <c r="S30" s="128"/>
      <c r="T30" s="128"/>
      <c r="U30" s="128"/>
      <c r="V30" s="128"/>
      <c r="W30" s="128"/>
      <c r="X30" s="128"/>
    </row>
    <row r="31" spans="1:24" x14ac:dyDescent="0.2">
      <c r="A31" t="s">
        <v>52</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52</v>
      </c>
      <c r="B32" s="21" t="s">
        <v>1</v>
      </c>
      <c r="C32" s="6">
        <v>36</v>
      </c>
      <c r="D32" s="6">
        <v>36</v>
      </c>
      <c r="E32" s="6">
        <v>53</v>
      </c>
      <c r="F32" s="6">
        <v>43</v>
      </c>
      <c r="G32" s="6">
        <v>39</v>
      </c>
      <c r="H32" s="6">
        <v>34</v>
      </c>
      <c r="I32" s="6">
        <v>35</v>
      </c>
      <c r="J32" s="6">
        <v>42</v>
      </c>
      <c r="K32" s="12">
        <f t="shared" ref="K32:K33" si="6">AVERAGE(F32:J32)</f>
        <v>38.6</v>
      </c>
    </row>
    <row r="33" spans="1:14" x14ac:dyDescent="0.2">
      <c r="A33" t="s">
        <v>52</v>
      </c>
      <c r="B33" s="21" t="s">
        <v>11</v>
      </c>
      <c r="C33" s="6">
        <v>4</v>
      </c>
      <c r="D33" s="6">
        <v>7</v>
      </c>
      <c r="E33" s="6">
        <v>9</v>
      </c>
      <c r="F33" s="6">
        <v>6</v>
      </c>
      <c r="G33" s="6">
        <v>11</v>
      </c>
      <c r="H33" s="6">
        <v>3</v>
      </c>
      <c r="I33" s="6">
        <v>8</v>
      </c>
      <c r="J33" s="6">
        <v>12</v>
      </c>
      <c r="K33" s="12">
        <f t="shared" si="6"/>
        <v>8</v>
      </c>
    </row>
    <row r="34" spans="1:14" ht="12.75" customHeight="1" x14ac:dyDescent="0.25">
      <c r="A34" t="s">
        <v>52</v>
      </c>
      <c r="B34" s="93" t="s">
        <v>96</v>
      </c>
    </row>
    <row r="35" spans="1:14" x14ac:dyDescent="0.2">
      <c r="A35" t="s">
        <v>52</v>
      </c>
    </row>
    <row r="36" spans="1:14" x14ac:dyDescent="0.2">
      <c r="A36" t="s">
        <v>52</v>
      </c>
      <c r="B36" s="2" t="s">
        <v>19</v>
      </c>
    </row>
    <row r="37" spans="1:14" x14ac:dyDescent="0.2">
      <c r="A37" t="s">
        <v>52</v>
      </c>
    </row>
    <row r="38" spans="1:14" x14ac:dyDescent="0.2">
      <c r="A38" t="s">
        <v>52</v>
      </c>
      <c r="C38" s="5" t="s">
        <v>67</v>
      </c>
      <c r="D38" s="5" t="s">
        <v>68</v>
      </c>
      <c r="E38" s="5" t="s">
        <v>82</v>
      </c>
      <c r="F38" s="5" t="s">
        <v>85</v>
      </c>
      <c r="G38" s="5" t="s">
        <v>89</v>
      </c>
      <c r="H38" s="5" t="s">
        <v>92</v>
      </c>
      <c r="I38" s="5" t="s">
        <v>93</v>
      </c>
      <c r="J38" s="99" t="s">
        <v>140</v>
      </c>
      <c r="K38" s="4" t="s">
        <v>94</v>
      </c>
    </row>
    <row r="39" spans="1:14" x14ac:dyDescent="0.2">
      <c r="A39" t="s">
        <v>52</v>
      </c>
      <c r="B39" s="21" t="s">
        <v>1</v>
      </c>
      <c r="C39" s="12">
        <v>8.3611111111111107</v>
      </c>
      <c r="D39" s="12">
        <f t="shared" ref="D39:I39" si="7">D15/D32</f>
        <v>8.5833333333333339</v>
      </c>
      <c r="E39" s="12">
        <f t="shared" si="7"/>
        <v>5.7358490566037732</v>
      </c>
      <c r="F39" s="12">
        <f t="shared" si="7"/>
        <v>5.7209302325581399</v>
      </c>
      <c r="G39" s="12">
        <f t="shared" si="7"/>
        <v>6.2051282051282053</v>
      </c>
      <c r="H39" s="12">
        <f t="shared" si="7"/>
        <v>6.9705882352941178</v>
      </c>
      <c r="I39" s="12">
        <f t="shared" si="7"/>
        <v>6.5142857142857142</v>
      </c>
      <c r="J39" s="12">
        <f t="shared" ref="J39" si="8">J15/J32</f>
        <v>4.9761904761904763</v>
      </c>
      <c r="K39" s="12">
        <f t="shared" ref="K39:K40" si="9">AVERAGE(F39:J39)</f>
        <v>6.0774245726913305</v>
      </c>
    </row>
    <row r="40" spans="1:14" x14ac:dyDescent="0.2">
      <c r="A40" t="s">
        <v>52</v>
      </c>
      <c r="B40" s="21" t="s">
        <v>11</v>
      </c>
      <c r="C40" s="12">
        <v>7</v>
      </c>
      <c r="D40" s="12">
        <f t="shared" ref="D40:I40" si="10">D24/D33</f>
        <v>4.8571428571428568</v>
      </c>
      <c r="E40" s="12">
        <f t="shared" si="10"/>
        <v>2.7777777777777777</v>
      </c>
      <c r="F40" s="12">
        <f t="shared" si="10"/>
        <v>5.833333333333333</v>
      </c>
      <c r="G40" s="12">
        <f t="shared" si="10"/>
        <v>2.9090909090909092</v>
      </c>
      <c r="H40" s="12">
        <f t="shared" si="10"/>
        <v>11.333333333333334</v>
      </c>
      <c r="I40" s="12">
        <f t="shared" si="10"/>
        <v>3.125</v>
      </c>
      <c r="J40" s="12">
        <f t="shared" ref="J40" si="11">J24/J33</f>
        <v>2.25</v>
      </c>
      <c r="K40" s="12">
        <f t="shared" si="9"/>
        <v>5.0901515151515158</v>
      </c>
    </row>
    <row r="41" spans="1:14" x14ac:dyDescent="0.2">
      <c r="A41" t="s">
        <v>52</v>
      </c>
      <c r="B41" s="10"/>
      <c r="C41" s="10"/>
      <c r="D41" s="10"/>
      <c r="E41" s="10"/>
      <c r="F41" s="10"/>
      <c r="G41" s="10"/>
      <c r="H41" s="10"/>
      <c r="I41" s="10"/>
      <c r="J41" s="10"/>
      <c r="K41" s="10"/>
    </row>
    <row r="42" spans="1:14" x14ac:dyDescent="0.2">
      <c r="A42" t="s">
        <v>52</v>
      </c>
    </row>
    <row r="43" spans="1:14" x14ac:dyDescent="0.2">
      <c r="A43" t="s">
        <v>52</v>
      </c>
      <c r="B43" s="2" t="s">
        <v>7</v>
      </c>
      <c r="N43" s="114" t="s">
        <v>117</v>
      </c>
    </row>
    <row r="44" spans="1:14" x14ac:dyDescent="0.2">
      <c r="A44" t="s">
        <v>52</v>
      </c>
    </row>
    <row r="45" spans="1:14" x14ac:dyDescent="0.2">
      <c r="A45" t="s">
        <v>52</v>
      </c>
      <c r="B45" s="7"/>
      <c r="C45" s="5" t="s">
        <v>67</v>
      </c>
      <c r="D45" s="5" t="s">
        <v>68</v>
      </c>
      <c r="E45" s="5" t="s">
        <v>82</v>
      </c>
      <c r="F45" s="5" t="s">
        <v>85</v>
      </c>
      <c r="G45" s="5" t="s">
        <v>89</v>
      </c>
      <c r="H45" s="5" t="s">
        <v>92</v>
      </c>
      <c r="I45" s="5" t="s">
        <v>93</v>
      </c>
      <c r="J45" s="99" t="s">
        <v>140</v>
      </c>
      <c r="K45" s="4" t="s">
        <v>94</v>
      </c>
    </row>
    <row r="46" spans="1:14" x14ac:dyDescent="0.2">
      <c r="A46" t="s">
        <v>52</v>
      </c>
      <c r="B46" s="6" t="s">
        <v>20</v>
      </c>
      <c r="C46" s="13">
        <v>23024</v>
      </c>
      <c r="D46" s="13">
        <f>21237+546</f>
        <v>21783</v>
      </c>
      <c r="E46" s="13">
        <v>22746</v>
      </c>
      <c r="F46" s="13">
        <v>21711</v>
      </c>
      <c r="G46" s="13">
        <v>22552</v>
      </c>
      <c r="H46" s="13">
        <v>22519</v>
      </c>
      <c r="I46" s="94">
        <v>24471</v>
      </c>
      <c r="J46" s="94">
        <v>26408</v>
      </c>
      <c r="K46" s="124">
        <f t="shared" ref="K46:K48" si="12">AVERAGE(F46:J46)</f>
        <v>23532.2</v>
      </c>
    </row>
    <row r="47" spans="1:14" x14ac:dyDescent="0.2">
      <c r="A47" t="s">
        <v>52</v>
      </c>
      <c r="B47" s="6" t="s">
        <v>11</v>
      </c>
      <c r="C47" s="13">
        <v>425</v>
      </c>
      <c r="D47" s="13">
        <v>453</v>
      </c>
      <c r="E47" s="6">
        <v>393</v>
      </c>
      <c r="F47" s="6">
        <v>488</v>
      </c>
      <c r="G47" s="6">
        <v>471</v>
      </c>
      <c r="H47" s="6">
        <v>399</v>
      </c>
      <c r="I47" s="6">
        <v>345</v>
      </c>
      <c r="J47" s="6">
        <v>315</v>
      </c>
      <c r="K47" s="124">
        <f t="shared" si="12"/>
        <v>403.6</v>
      </c>
    </row>
    <row r="48" spans="1:14" x14ac:dyDescent="0.2">
      <c r="A48" t="s">
        <v>52</v>
      </c>
      <c r="B48" s="6" t="s">
        <v>5</v>
      </c>
      <c r="C48" s="13">
        <v>23449</v>
      </c>
      <c r="D48" s="13">
        <f>SUM(D46:D47)</f>
        <v>22236</v>
      </c>
      <c r="E48" s="13">
        <f>SUM(E46:E47)</f>
        <v>23139</v>
      </c>
      <c r="F48" s="13">
        <v>22199</v>
      </c>
      <c r="G48" s="13">
        <v>23023</v>
      </c>
      <c r="H48" s="13">
        <v>22918</v>
      </c>
      <c r="I48" s="13">
        <v>24816</v>
      </c>
      <c r="J48" s="13">
        <v>26723</v>
      </c>
      <c r="K48" s="124">
        <f t="shared" si="12"/>
        <v>23935.8</v>
      </c>
    </row>
    <row r="49" spans="1:24" x14ac:dyDescent="0.2">
      <c r="A49" t="s">
        <v>52</v>
      </c>
    </row>
    <row r="50" spans="1:24" x14ac:dyDescent="0.2">
      <c r="A50" t="s">
        <v>52</v>
      </c>
    </row>
    <row r="51" spans="1:24" x14ac:dyDescent="0.2">
      <c r="A51" t="s">
        <v>52</v>
      </c>
      <c r="B51" s="2" t="s">
        <v>8</v>
      </c>
    </row>
    <row r="52" spans="1:24" x14ac:dyDescent="0.2">
      <c r="A52" t="s">
        <v>52</v>
      </c>
    </row>
    <row r="53" spans="1:24" x14ac:dyDescent="0.2">
      <c r="A53" t="s">
        <v>52</v>
      </c>
      <c r="B53" s="7"/>
      <c r="C53" s="5" t="s">
        <v>67</v>
      </c>
      <c r="D53" s="5" t="s">
        <v>68</v>
      </c>
      <c r="E53" s="5" t="s">
        <v>82</v>
      </c>
      <c r="F53" s="5" t="s">
        <v>85</v>
      </c>
      <c r="G53" s="5" t="s">
        <v>89</v>
      </c>
      <c r="H53" s="5" t="s">
        <v>92</v>
      </c>
      <c r="I53" s="5" t="s">
        <v>93</v>
      </c>
      <c r="J53" s="99" t="s">
        <v>140</v>
      </c>
      <c r="K53" s="4" t="s">
        <v>94</v>
      </c>
    </row>
    <row r="54" spans="1:24" x14ac:dyDescent="0.2">
      <c r="A54" t="s">
        <v>52</v>
      </c>
      <c r="B54" s="6" t="s">
        <v>9</v>
      </c>
      <c r="C54" s="6">
        <v>22</v>
      </c>
      <c r="D54" s="6">
        <v>20</v>
      </c>
      <c r="E54" s="6">
        <v>20</v>
      </c>
      <c r="F54" s="6">
        <v>20</v>
      </c>
      <c r="G54" s="6">
        <v>20</v>
      </c>
      <c r="H54" s="6">
        <v>19</v>
      </c>
      <c r="I54" s="6">
        <v>19</v>
      </c>
      <c r="J54" s="6">
        <v>20</v>
      </c>
      <c r="K54" s="12">
        <f t="shared" ref="K54:K56" si="13">AVERAGE(F54:J54)</f>
        <v>19.600000000000001</v>
      </c>
    </row>
    <row r="55" spans="1:24" x14ac:dyDescent="0.2">
      <c r="A55" t="s">
        <v>52</v>
      </c>
      <c r="B55" s="6" t="s">
        <v>10</v>
      </c>
      <c r="C55" s="6">
        <v>18</v>
      </c>
      <c r="D55" s="6">
        <v>17</v>
      </c>
      <c r="E55" s="6">
        <v>16</v>
      </c>
      <c r="F55" s="6">
        <v>14</v>
      </c>
      <c r="G55" s="6">
        <v>14</v>
      </c>
      <c r="H55" s="6">
        <v>15</v>
      </c>
      <c r="I55" s="6">
        <v>15</v>
      </c>
      <c r="J55" s="6">
        <v>14</v>
      </c>
      <c r="K55" s="12">
        <f t="shared" si="13"/>
        <v>14.4</v>
      </c>
    </row>
    <row r="56" spans="1:24" x14ac:dyDescent="0.2">
      <c r="A56" t="s">
        <v>52</v>
      </c>
      <c r="B56" s="6" t="s">
        <v>11</v>
      </c>
      <c r="C56" s="27">
        <v>12</v>
      </c>
      <c r="D56" s="27">
        <v>10</v>
      </c>
      <c r="E56" s="27">
        <v>13</v>
      </c>
      <c r="F56" s="27">
        <v>10</v>
      </c>
      <c r="G56" s="27">
        <v>10</v>
      </c>
      <c r="H56" s="27">
        <v>9</v>
      </c>
      <c r="I56" s="27">
        <v>10</v>
      </c>
      <c r="J56" s="27">
        <v>10</v>
      </c>
      <c r="K56" s="12">
        <f t="shared" si="13"/>
        <v>9.8000000000000007</v>
      </c>
    </row>
    <row r="57" spans="1:24" x14ac:dyDescent="0.2">
      <c r="A57" t="s">
        <v>52</v>
      </c>
      <c r="B57" s="16" t="s">
        <v>22</v>
      </c>
    </row>
    <row r="58" spans="1:24" x14ac:dyDescent="0.2">
      <c r="A58" t="s">
        <v>52</v>
      </c>
    </row>
    <row r="59" spans="1:24" x14ac:dyDescent="0.2">
      <c r="A59" t="s">
        <v>52</v>
      </c>
    </row>
    <row r="60" spans="1:24" x14ac:dyDescent="0.2">
      <c r="A60" t="s">
        <v>52</v>
      </c>
      <c r="B60" s="2" t="s">
        <v>24</v>
      </c>
      <c r="D60" s="78" t="s">
        <v>90</v>
      </c>
      <c r="N60" s="128" t="s">
        <v>101</v>
      </c>
      <c r="O60" s="128"/>
      <c r="P60" s="128"/>
      <c r="Q60" s="128"/>
      <c r="R60" s="128"/>
      <c r="S60" s="128"/>
      <c r="T60" s="128"/>
      <c r="U60" s="128"/>
      <c r="V60" s="128"/>
      <c r="W60" s="128"/>
      <c r="X60" s="128"/>
    </row>
    <row r="61" spans="1:24" x14ac:dyDescent="0.2">
      <c r="A61" t="s">
        <v>52</v>
      </c>
      <c r="B61" s="104" t="s">
        <v>100</v>
      </c>
      <c r="N61" s="128"/>
      <c r="O61" s="128"/>
      <c r="P61" s="128"/>
      <c r="Q61" s="128"/>
      <c r="R61" s="128"/>
      <c r="S61" s="128"/>
      <c r="T61" s="128"/>
      <c r="U61" s="128"/>
      <c r="V61" s="128"/>
      <c r="W61" s="128"/>
      <c r="X61" s="128"/>
    </row>
    <row r="62" spans="1:24" x14ac:dyDescent="0.2">
      <c r="A62" t="s">
        <v>52</v>
      </c>
      <c r="B62" s="7"/>
      <c r="C62" s="5" t="s">
        <v>67</v>
      </c>
      <c r="D62" s="5" t="s">
        <v>68</v>
      </c>
      <c r="E62" s="5" t="s">
        <v>82</v>
      </c>
      <c r="F62" s="5" t="s">
        <v>85</v>
      </c>
      <c r="G62" s="5" t="s">
        <v>89</v>
      </c>
      <c r="H62" s="5" t="s">
        <v>92</v>
      </c>
      <c r="I62" s="5" t="s">
        <v>93</v>
      </c>
      <c r="J62" s="99" t="s">
        <v>140</v>
      </c>
      <c r="K62" s="4" t="s">
        <v>94</v>
      </c>
    </row>
    <row r="63" spans="1:24" x14ac:dyDescent="0.2">
      <c r="A63" t="s">
        <v>52</v>
      </c>
      <c r="B63" s="6" t="s">
        <v>3</v>
      </c>
      <c r="C63" s="17">
        <v>48</v>
      </c>
      <c r="D63" s="29">
        <v>48</v>
      </c>
      <c r="E63" s="17">
        <v>47</v>
      </c>
      <c r="F63" s="17">
        <v>49</v>
      </c>
      <c r="G63" s="17">
        <v>50</v>
      </c>
      <c r="H63" s="17">
        <v>52</v>
      </c>
      <c r="I63" s="17">
        <v>54</v>
      </c>
      <c r="J63" s="17">
        <v>59</v>
      </c>
      <c r="K63" s="12">
        <f t="shared" ref="K63:K66" si="14">AVERAGE(F63:J63)</f>
        <v>52.8</v>
      </c>
      <c r="N63" s="132" t="s">
        <v>139</v>
      </c>
      <c r="O63" s="132"/>
      <c r="P63" s="132"/>
      <c r="Q63" s="132"/>
      <c r="R63" s="132"/>
      <c r="S63" s="132"/>
      <c r="T63" s="132"/>
      <c r="U63" s="132"/>
      <c r="V63" s="132"/>
      <c r="W63" s="132"/>
      <c r="X63" s="132"/>
    </row>
    <row r="64" spans="1:24" x14ac:dyDescent="0.2">
      <c r="A64" t="s">
        <v>52</v>
      </c>
      <c r="B64" s="6" t="s">
        <v>4</v>
      </c>
      <c r="C64" s="17">
        <v>9</v>
      </c>
      <c r="D64" s="29">
        <v>8</v>
      </c>
      <c r="E64" s="17">
        <v>11</v>
      </c>
      <c r="F64" s="17">
        <v>7</v>
      </c>
      <c r="G64" s="17">
        <v>6</v>
      </c>
      <c r="H64" s="17">
        <v>7</v>
      </c>
      <c r="I64" s="17">
        <v>12</v>
      </c>
      <c r="J64" s="17">
        <v>5</v>
      </c>
      <c r="K64" s="12">
        <f t="shared" si="14"/>
        <v>7.4</v>
      </c>
      <c r="N64" s="132"/>
      <c r="O64" s="132"/>
      <c r="P64" s="132"/>
      <c r="Q64" s="132"/>
      <c r="R64" s="132"/>
      <c r="S64" s="132"/>
      <c r="T64" s="132"/>
      <c r="U64" s="132"/>
      <c r="V64" s="132"/>
      <c r="W64" s="132"/>
      <c r="X64" s="132"/>
    </row>
    <row r="65" spans="1:24" x14ac:dyDescent="0.2">
      <c r="A65" t="s">
        <v>52</v>
      </c>
      <c r="B65" s="6" t="s">
        <v>5</v>
      </c>
      <c r="C65" s="6">
        <v>57</v>
      </c>
      <c r="D65" s="6">
        <f>SUM(D63:D64)</f>
        <v>56</v>
      </c>
      <c r="E65" s="6">
        <f>SUM(E63:E64)</f>
        <v>58</v>
      </c>
      <c r="F65" s="6">
        <f>SUM(F63:F64)</f>
        <v>56</v>
      </c>
      <c r="G65" s="6">
        <f>SUM(G63:G64)</f>
        <v>56</v>
      </c>
      <c r="H65" s="6">
        <v>59</v>
      </c>
      <c r="I65" s="6">
        <v>66</v>
      </c>
      <c r="J65" s="6">
        <v>64</v>
      </c>
      <c r="K65" s="12">
        <f t="shared" si="14"/>
        <v>60.2</v>
      </c>
      <c r="N65" s="132"/>
      <c r="O65" s="132"/>
      <c r="P65" s="132"/>
      <c r="Q65" s="132"/>
      <c r="R65" s="132"/>
      <c r="S65" s="132"/>
      <c r="T65" s="132"/>
      <c r="U65" s="132"/>
      <c r="V65" s="132"/>
      <c r="W65" s="132"/>
      <c r="X65" s="132"/>
    </row>
    <row r="66" spans="1:24" x14ac:dyDescent="0.2">
      <c r="A66" t="s">
        <v>52</v>
      </c>
      <c r="B66" s="11" t="s">
        <v>23</v>
      </c>
      <c r="C66" s="12">
        <v>51</v>
      </c>
      <c r="D66" s="12">
        <f t="shared" ref="D66:I66" si="15">D63+D64/3</f>
        <v>50.666666666666664</v>
      </c>
      <c r="E66" s="12">
        <f t="shared" si="15"/>
        <v>50.666666666666664</v>
      </c>
      <c r="F66" s="12">
        <f t="shared" si="15"/>
        <v>51.333333333333336</v>
      </c>
      <c r="G66" s="12">
        <f t="shared" si="15"/>
        <v>52</v>
      </c>
      <c r="H66" s="12">
        <f t="shared" si="15"/>
        <v>54.333333333333336</v>
      </c>
      <c r="I66" s="12">
        <f t="shared" si="15"/>
        <v>58</v>
      </c>
      <c r="J66" s="12">
        <f t="shared" ref="J66" si="16">J63+J64/3</f>
        <v>60.666666666666664</v>
      </c>
      <c r="K66" s="12">
        <f t="shared" si="14"/>
        <v>55.266666666666673</v>
      </c>
      <c r="N66" s="132"/>
      <c r="O66" s="132"/>
      <c r="P66" s="132"/>
      <c r="Q66" s="132"/>
      <c r="R66" s="132"/>
      <c r="S66" s="132"/>
      <c r="T66" s="132"/>
      <c r="U66" s="132"/>
      <c r="V66" s="132"/>
      <c r="W66" s="132"/>
      <c r="X66" s="132"/>
    </row>
    <row r="67" spans="1:24" x14ac:dyDescent="0.2">
      <c r="A67" t="s">
        <v>52</v>
      </c>
      <c r="B67" s="8" t="s">
        <v>26</v>
      </c>
    </row>
    <row r="68" spans="1:24" x14ac:dyDescent="0.2">
      <c r="A68" t="s">
        <v>52</v>
      </c>
    </row>
    <row r="69" spans="1:24" x14ac:dyDescent="0.2">
      <c r="A69" t="s">
        <v>52</v>
      </c>
    </row>
    <row r="70" spans="1:24" x14ac:dyDescent="0.2">
      <c r="A70" t="s">
        <v>52</v>
      </c>
      <c r="B70" s="2" t="s">
        <v>27</v>
      </c>
    </row>
    <row r="71" spans="1:24" x14ac:dyDescent="0.2">
      <c r="A71" t="s">
        <v>52</v>
      </c>
      <c r="B71" s="2"/>
    </row>
    <row r="72" spans="1:24" x14ac:dyDescent="0.2">
      <c r="A72" t="s">
        <v>52</v>
      </c>
      <c r="C72" s="5" t="s">
        <v>67</v>
      </c>
      <c r="D72" s="5" t="s">
        <v>68</v>
      </c>
      <c r="E72" s="5" t="s">
        <v>82</v>
      </c>
      <c r="F72" s="5" t="s">
        <v>85</v>
      </c>
      <c r="G72" s="5" t="s">
        <v>89</v>
      </c>
      <c r="H72" s="5" t="s">
        <v>92</v>
      </c>
      <c r="I72" s="5" t="s">
        <v>93</v>
      </c>
      <c r="J72" s="99" t="s">
        <v>140</v>
      </c>
      <c r="K72" s="4" t="s">
        <v>94</v>
      </c>
    </row>
    <row r="73" spans="1:24" x14ac:dyDescent="0.2">
      <c r="A73" t="s">
        <v>52</v>
      </c>
      <c r="B73" s="6" t="s">
        <v>6</v>
      </c>
      <c r="C73" s="12">
        <v>4.3856209150326793</v>
      </c>
      <c r="D73" s="12">
        <f>(D16+D25)/D66</f>
        <v>4.5855263157894735</v>
      </c>
      <c r="E73" s="12">
        <f>(E16+E25)/E66</f>
        <v>4.3618421052631584</v>
      </c>
      <c r="F73" s="12">
        <f>(F16+F25)/F66</f>
        <v>3.5129870129870131</v>
      </c>
      <c r="G73" s="12">
        <f t="shared" ref="G73:J73" si="17">(G16+G25)/G66</f>
        <v>3.9743589743589749</v>
      </c>
      <c r="H73" s="12">
        <f t="shared" si="17"/>
        <v>3.8343558282208585</v>
      </c>
      <c r="I73" s="12">
        <f t="shared" si="17"/>
        <v>3.5229885057471262</v>
      </c>
      <c r="J73" s="12">
        <f t="shared" si="17"/>
        <v>3.087912087912088</v>
      </c>
      <c r="K73" s="12">
        <f t="shared" ref="K73" si="18">AVERAGE(F73:J73)</f>
        <v>3.5865204818452119</v>
      </c>
    </row>
    <row r="74" spans="1:24" x14ac:dyDescent="0.2">
      <c r="A74" t="s">
        <v>52</v>
      </c>
      <c r="C74" s="10"/>
      <c r="D74" s="10"/>
      <c r="E74" s="10"/>
      <c r="F74" s="10"/>
      <c r="G74" s="10"/>
      <c r="H74" s="10"/>
      <c r="I74" s="10"/>
      <c r="J74" s="10"/>
      <c r="K74" s="10"/>
    </row>
    <row r="75" spans="1:24" x14ac:dyDescent="0.2">
      <c r="A75" t="s">
        <v>52</v>
      </c>
    </row>
    <row r="76" spans="1:24" x14ac:dyDescent="0.2">
      <c r="A76" t="s">
        <v>52</v>
      </c>
      <c r="B76" s="2" t="s">
        <v>14</v>
      </c>
    </row>
    <row r="77" spans="1:24" x14ac:dyDescent="0.2">
      <c r="A77" t="s">
        <v>52</v>
      </c>
      <c r="B77" s="2"/>
    </row>
    <row r="78" spans="1:24" x14ac:dyDescent="0.2">
      <c r="A78" t="s">
        <v>52</v>
      </c>
      <c r="C78" s="5" t="s">
        <v>67</v>
      </c>
      <c r="D78" s="5" t="s">
        <v>68</v>
      </c>
      <c r="E78" s="5" t="s">
        <v>82</v>
      </c>
      <c r="F78" s="5" t="s">
        <v>85</v>
      </c>
      <c r="G78" s="5" t="s">
        <v>85</v>
      </c>
      <c r="H78" s="5" t="s">
        <v>92</v>
      </c>
      <c r="I78" s="5" t="s">
        <v>93</v>
      </c>
      <c r="J78" s="99" t="s">
        <v>140</v>
      </c>
      <c r="K78" s="4" t="s">
        <v>94</v>
      </c>
    </row>
    <row r="79" spans="1:24" x14ac:dyDescent="0.2">
      <c r="A79" t="s">
        <v>52</v>
      </c>
      <c r="B79" s="6" t="s">
        <v>12</v>
      </c>
      <c r="C79" s="12">
        <v>459.78431372549022</v>
      </c>
      <c r="D79" s="12">
        <f t="shared" ref="D79:I79" si="19">D48/D66</f>
        <v>438.86842105263162</v>
      </c>
      <c r="E79" s="12">
        <f t="shared" si="19"/>
        <v>456.69078947368422</v>
      </c>
      <c r="F79" s="12">
        <f t="shared" si="19"/>
        <v>432.44805194805195</v>
      </c>
      <c r="G79" s="12">
        <f t="shared" si="19"/>
        <v>442.75</v>
      </c>
      <c r="H79" s="12">
        <f t="shared" si="19"/>
        <v>421.80368098159505</v>
      </c>
      <c r="I79" s="12">
        <f t="shared" si="19"/>
        <v>427.86206896551727</v>
      </c>
      <c r="J79" s="12">
        <f t="shared" ref="J79" si="20">J48/J66</f>
        <v>440.48901098901098</v>
      </c>
      <c r="K79" s="12">
        <f t="shared" ref="K79" si="21">AVERAGE(F79:J79)</f>
        <v>433.07056257683507</v>
      </c>
    </row>
    <row r="80" spans="1:24" x14ac:dyDescent="0.2">
      <c r="A80" t="s">
        <v>52</v>
      </c>
      <c r="C80" s="10"/>
      <c r="D80" s="10"/>
      <c r="E80" s="10"/>
      <c r="F80" s="10"/>
      <c r="G80" s="10"/>
      <c r="H80" s="5"/>
      <c r="I80" s="5"/>
      <c r="J80" s="99"/>
      <c r="K80" s="10"/>
    </row>
    <row r="81" spans="1:10" x14ac:dyDescent="0.2">
      <c r="A81" t="s">
        <v>52</v>
      </c>
      <c r="H81" s="5"/>
      <c r="I81" s="5"/>
      <c r="J81" s="99"/>
    </row>
  </sheetData>
  <mergeCells count="6">
    <mergeCell ref="N9:X10"/>
    <mergeCell ref="N12:X15"/>
    <mergeCell ref="N60:X61"/>
    <mergeCell ref="N29:X31"/>
    <mergeCell ref="N63:X66"/>
    <mergeCell ref="N17:X20"/>
  </mergeCells>
  <phoneticPr fontId="11" type="noConversion"/>
  <pageMargins left="0.8" right="0.25" top="0.5" bottom="0.5" header="0.5" footer="0.5"/>
  <pageSetup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28" zoomScaleNormal="100" workbookViewId="0">
      <selection activeCell="N43" sqref="N43"/>
    </sheetView>
  </sheetViews>
  <sheetFormatPr defaultRowHeight="12.75" x14ac:dyDescent="0.2"/>
  <cols>
    <col min="1" max="1" width="12.85546875" style="111" hidden="1" customWidth="1"/>
    <col min="2" max="2" width="18.7109375" style="111" customWidth="1"/>
    <col min="3" max="5" width="12.7109375" style="111" hidden="1" customWidth="1"/>
    <col min="6" max="11" width="12.7109375" style="111" customWidth="1"/>
    <col min="12" max="16384" width="9.140625" style="111"/>
  </cols>
  <sheetData>
    <row r="1" spans="1:24" x14ac:dyDescent="0.2">
      <c r="A1" s="19" t="s">
        <v>77</v>
      </c>
      <c r="B1" s="113" t="s">
        <v>0</v>
      </c>
      <c r="C1" s="113"/>
      <c r="D1" s="113"/>
      <c r="E1" s="113"/>
      <c r="F1" s="20"/>
      <c r="G1" s="20"/>
      <c r="H1" s="20"/>
      <c r="I1" s="20"/>
      <c r="J1" s="20"/>
      <c r="K1" s="20"/>
    </row>
    <row r="2" spans="1:24" x14ac:dyDescent="0.2">
      <c r="A2" s="19" t="s">
        <v>77</v>
      </c>
      <c r="B2" s="113" t="s">
        <v>91</v>
      </c>
      <c r="C2" s="113"/>
      <c r="D2" s="113"/>
      <c r="E2" s="113"/>
      <c r="F2" s="48"/>
      <c r="G2" s="48"/>
      <c r="H2" s="48"/>
      <c r="I2" s="48"/>
      <c r="J2" s="48"/>
      <c r="K2" s="20"/>
    </row>
    <row r="3" spans="1:24" x14ac:dyDescent="0.2">
      <c r="A3" s="19" t="s">
        <v>77</v>
      </c>
    </row>
    <row r="4" spans="1:24" x14ac:dyDescent="0.2">
      <c r="A4" s="19" t="s">
        <v>77</v>
      </c>
      <c r="B4" s="113" t="s">
        <v>109</v>
      </c>
      <c r="C4" s="113"/>
      <c r="D4" s="113"/>
      <c r="E4" s="113"/>
      <c r="F4" s="113"/>
      <c r="G4" s="113"/>
      <c r="H4" s="113"/>
      <c r="I4" s="113"/>
      <c r="J4" s="113"/>
      <c r="K4" s="113"/>
    </row>
    <row r="5" spans="1:24" x14ac:dyDescent="0.2">
      <c r="A5" s="19" t="s">
        <v>77</v>
      </c>
      <c r="B5" s="88"/>
      <c r="C5" s="88"/>
      <c r="D5" s="88"/>
      <c r="E5" s="88"/>
      <c r="F5" s="88"/>
      <c r="H5" s="88"/>
      <c r="I5" s="88"/>
      <c r="J5" s="88"/>
      <c r="K5" s="87"/>
    </row>
    <row r="6" spans="1:24" ht="18" x14ac:dyDescent="0.25">
      <c r="A6" s="19" t="s">
        <v>77</v>
      </c>
      <c r="B6" s="9" t="s">
        <v>145</v>
      </c>
      <c r="C6" s="88"/>
      <c r="D6" s="75"/>
      <c r="F6" s="88"/>
      <c r="G6" s="88"/>
      <c r="H6" s="88"/>
      <c r="I6" s="88"/>
      <c r="J6" s="88"/>
      <c r="K6" s="39"/>
    </row>
    <row r="7" spans="1:24" ht="13.5" x14ac:dyDescent="0.25">
      <c r="A7" s="19"/>
      <c r="B7" s="134"/>
      <c r="C7" s="134"/>
      <c r="D7" s="134"/>
      <c r="E7" s="134"/>
      <c r="F7" s="134"/>
      <c r="G7" s="119"/>
      <c r="H7" s="119"/>
      <c r="I7" s="119"/>
      <c r="J7" s="88"/>
    </row>
    <row r="8" spans="1:24" x14ac:dyDescent="0.2">
      <c r="A8" s="19" t="s">
        <v>77</v>
      </c>
    </row>
    <row r="9" spans="1:24" x14ac:dyDescent="0.2">
      <c r="A9" s="19" t="s">
        <v>77</v>
      </c>
      <c r="B9" s="2" t="s">
        <v>16</v>
      </c>
      <c r="N9" s="131" t="s">
        <v>102</v>
      </c>
      <c r="O9" s="131"/>
      <c r="P9" s="131"/>
      <c r="Q9" s="131"/>
      <c r="R9" s="131"/>
      <c r="S9" s="131"/>
      <c r="T9" s="131"/>
      <c r="U9" s="131"/>
      <c r="V9" s="131"/>
      <c r="W9" s="131"/>
      <c r="X9" s="131"/>
    </row>
    <row r="10" spans="1:24" x14ac:dyDescent="0.2">
      <c r="A10" s="19" t="s">
        <v>77</v>
      </c>
      <c r="N10" s="131"/>
      <c r="O10" s="131"/>
      <c r="P10" s="131"/>
      <c r="Q10" s="131"/>
      <c r="R10" s="131"/>
      <c r="S10" s="131"/>
      <c r="T10" s="131"/>
      <c r="U10" s="131"/>
      <c r="V10" s="131"/>
      <c r="W10" s="131"/>
      <c r="X10" s="131"/>
    </row>
    <row r="11" spans="1:24" x14ac:dyDescent="0.2">
      <c r="A11" s="19" t="s">
        <v>77</v>
      </c>
      <c r="B11" s="3" t="s">
        <v>20</v>
      </c>
      <c r="C11" s="99" t="s">
        <v>67</v>
      </c>
      <c r="D11" s="99" t="s">
        <v>68</v>
      </c>
      <c r="E11" s="99" t="s">
        <v>82</v>
      </c>
      <c r="F11" s="99" t="s">
        <v>85</v>
      </c>
      <c r="G11" s="99" t="s">
        <v>89</v>
      </c>
      <c r="H11" s="99" t="s">
        <v>92</v>
      </c>
      <c r="I11" s="99" t="s">
        <v>93</v>
      </c>
      <c r="J11" s="99" t="s">
        <v>140</v>
      </c>
      <c r="K11" s="112" t="s">
        <v>94</v>
      </c>
    </row>
    <row r="12" spans="1:24" x14ac:dyDescent="0.2">
      <c r="A12" s="19" t="s">
        <v>77</v>
      </c>
      <c r="B12" s="6" t="s">
        <v>2</v>
      </c>
      <c r="C12" s="6"/>
      <c r="D12" s="6"/>
      <c r="E12" s="6"/>
      <c r="F12" s="6"/>
      <c r="G12" s="6"/>
      <c r="H12" s="6"/>
      <c r="I12" s="6"/>
      <c r="J12" s="6"/>
      <c r="K12" s="6"/>
      <c r="N12" s="132" t="s">
        <v>114</v>
      </c>
      <c r="O12" s="132"/>
      <c r="P12" s="132"/>
      <c r="Q12" s="132"/>
      <c r="R12" s="132"/>
      <c r="S12" s="132"/>
      <c r="T12" s="132"/>
      <c r="U12" s="132"/>
      <c r="V12" s="132"/>
      <c r="W12" s="132"/>
      <c r="X12" s="132"/>
    </row>
    <row r="13" spans="1:24" x14ac:dyDescent="0.2">
      <c r="A13" s="19" t="s">
        <v>77</v>
      </c>
      <c r="B13" s="6" t="s">
        <v>3</v>
      </c>
      <c r="C13" s="6"/>
      <c r="D13" s="6"/>
      <c r="E13" s="6"/>
      <c r="F13" s="6"/>
      <c r="G13" s="6"/>
      <c r="H13" s="6"/>
      <c r="I13" s="6"/>
      <c r="J13" s="6">
        <v>82</v>
      </c>
      <c r="K13" s="12"/>
      <c r="N13" s="132"/>
      <c r="O13" s="132"/>
      <c r="P13" s="132"/>
      <c r="Q13" s="132"/>
      <c r="R13" s="132"/>
      <c r="S13" s="132"/>
      <c r="T13" s="132"/>
      <c r="U13" s="132"/>
      <c r="V13" s="132"/>
      <c r="W13" s="132"/>
      <c r="X13" s="132"/>
    </row>
    <row r="14" spans="1:24" x14ac:dyDescent="0.2">
      <c r="A14" s="19" t="s">
        <v>77</v>
      </c>
      <c r="B14" s="6" t="s">
        <v>4</v>
      </c>
      <c r="C14" s="6"/>
      <c r="D14" s="6"/>
      <c r="E14" s="6"/>
      <c r="F14" s="6"/>
      <c r="G14" s="6"/>
      <c r="H14" s="6"/>
      <c r="I14" s="6"/>
      <c r="J14" s="6">
        <v>17</v>
      </c>
      <c r="K14" s="12"/>
      <c r="N14" s="132"/>
      <c r="O14" s="132"/>
      <c r="P14" s="132"/>
      <c r="Q14" s="132"/>
      <c r="R14" s="132"/>
      <c r="S14" s="132"/>
      <c r="T14" s="132"/>
      <c r="U14" s="132"/>
      <c r="V14" s="132"/>
      <c r="W14" s="132"/>
      <c r="X14" s="132"/>
    </row>
    <row r="15" spans="1:24" x14ac:dyDescent="0.2">
      <c r="A15" s="19" t="s">
        <v>77</v>
      </c>
      <c r="B15" s="6" t="s">
        <v>5</v>
      </c>
      <c r="C15" s="6"/>
      <c r="D15" s="6"/>
      <c r="E15" s="6"/>
      <c r="F15" s="6"/>
      <c r="G15" s="6"/>
      <c r="H15" s="6"/>
      <c r="I15" s="6"/>
      <c r="J15" s="6">
        <v>99</v>
      </c>
      <c r="K15" s="12"/>
      <c r="N15" s="132"/>
      <c r="O15" s="132"/>
      <c r="P15" s="132"/>
      <c r="Q15" s="132"/>
      <c r="R15" s="132"/>
      <c r="S15" s="132"/>
      <c r="T15" s="132"/>
      <c r="U15" s="132"/>
      <c r="V15" s="132"/>
      <c r="W15" s="132"/>
      <c r="X15" s="132"/>
    </row>
    <row r="16" spans="1:24" x14ac:dyDescent="0.2">
      <c r="A16" s="19" t="s">
        <v>77</v>
      </c>
      <c r="B16" s="11" t="s">
        <v>21</v>
      </c>
      <c r="C16" s="12"/>
      <c r="D16" s="12"/>
      <c r="E16" s="12"/>
      <c r="F16" s="12"/>
      <c r="G16" s="12"/>
      <c r="H16" s="12"/>
      <c r="I16" s="12"/>
      <c r="J16" s="12">
        <f>J13+J14/3</f>
        <v>87.666666666666671</v>
      </c>
      <c r="K16" s="12"/>
    </row>
    <row r="17" spans="1:24" x14ac:dyDescent="0.2">
      <c r="A17" s="19" t="s">
        <v>77</v>
      </c>
      <c r="B17" s="8" t="s">
        <v>25</v>
      </c>
      <c r="N17" s="132" t="s">
        <v>138</v>
      </c>
      <c r="O17" s="132"/>
      <c r="P17" s="132"/>
      <c r="Q17" s="132"/>
      <c r="R17" s="132"/>
      <c r="S17" s="132"/>
      <c r="T17" s="132"/>
      <c r="U17" s="132"/>
      <c r="V17" s="132"/>
      <c r="W17" s="132"/>
      <c r="X17" s="132"/>
    </row>
    <row r="18" spans="1:24" x14ac:dyDescent="0.2">
      <c r="A18" s="19" t="s">
        <v>77</v>
      </c>
      <c r="N18" s="132"/>
      <c r="O18" s="132"/>
      <c r="P18" s="132"/>
      <c r="Q18" s="132"/>
      <c r="R18" s="132"/>
      <c r="S18" s="132"/>
      <c r="T18" s="132"/>
      <c r="U18" s="132"/>
      <c r="V18" s="132"/>
      <c r="W18" s="132"/>
      <c r="X18" s="132"/>
    </row>
    <row r="19" spans="1:24" x14ac:dyDescent="0.2">
      <c r="A19" s="19" t="s">
        <v>77</v>
      </c>
      <c r="N19" s="132"/>
      <c r="O19" s="132"/>
      <c r="P19" s="132"/>
      <c r="Q19" s="132"/>
      <c r="R19" s="132"/>
      <c r="S19" s="132"/>
      <c r="T19" s="132"/>
      <c r="U19" s="132"/>
      <c r="V19" s="132"/>
      <c r="W19" s="132"/>
      <c r="X19" s="132"/>
    </row>
    <row r="20" spans="1:24" ht="15" x14ac:dyDescent="0.25">
      <c r="A20" s="19" t="s">
        <v>77</v>
      </c>
      <c r="B20" s="3" t="s">
        <v>11</v>
      </c>
      <c r="C20" s="99" t="s">
        <v>67</v>
      </c>
      <c r="D20" s="99" t="s">
        <v>68</v>
      </c>
      <c r="E20" s="99" t="s">
        <v>82</v>
      </c>
      <c r="F20" s="99" t="s">
        <v>85</v>
      </c>
      <c r="G20" s="99" t="s">
        <v>89</v>
      </c>
      <c r="H20" s="99" t="s">
        <v>92</v>
      </c>
      <c r="I20" s="99" t="s">
        <v>93</v>
      </c>
      <c r="J20" s="99" t="s">
        <v>140</v>
      </c>
      <c r="K20" s="112" t="s">
        <v>94</v>
      </c>
      <c r="M20" s="61"/>
      <c r="N20" s="132"/>
      <c r="O20" s="132"/>
      <c r="P20" s="132"/>
      <c r="Q20" s="132"/>
      <c r="R20" s="132"/>
      <c r="S20" s="132"/>
      <c r="T20" s="132"/>
      <c r="U20" s="132"/>
      <c r="V20" s="132"/>
      <c r="W20" s="132"/>
      <c r="X20" s="132"/>
    </row>
    <row r="21" spans="1:24" x14ac:dyDescent="0.2">
      <c r="A21" s="19" t="s">
        <v>77</v>
      </c>
      <c r="B21" s="6" t="s">
        <v>2</v>
      </c>
      <c r="C21" s="6"/>
      <c r="D21" s="6"/>
      <c r="E21" s="6"/>
      <c r="F21" s="6"/>
      <c r="G21" s="6"/>
      <c r="H21" s="6"/>
      <c r="I21" s="6"/>
      <c r="J21" s="6"/>
      <c r="K21" s="12"/>
    </row>
    <row r="22" spans="1:24" x14ac:dyDescent="0.2">
      <c r="A22" s="19" t="s">
        <v>77</v>
      </c>
      <c r="B22" s="6" t="s">
        <v>3</v>
      </c>
      <c r="C22" s="6"/>
      <c r="D22" s="6"/>
      <c r="E22" s="6"/>
      <c r="F22" s="6"/>
      <c r="G22" s="6"/>
      <c r="H22" s="6"/>
      <c r="I22" s="6"/>
      <c r="J22" s="6">
        <v>25</v>
      </c>
      <c r="K22" s="12"/>
    </row>
    <row r="23" spans="1:24" x14ac:dyDescent="0.2">
      <c r="A23" s="19" t="s">
        <v>77</v>
      </c>
      <c r="B23" s="6" t="s">
        <v>4</v>
      </c>
      <c r="C23" s="6"/>
      <c r="D23" s="6"/>
      <c r="E23" s="6"/>
      <c r="F23" s="6"/>
      <c r="G23" s="6"/>
      <c r="H23" s="6"/>
      <c r="I23" s="6"/>
      <c r="J23" s="6">
        <v>298</v>
      </c>
      <c r="K23" s="12"/>
    </row>
    <row r="24" spans="1:24" x14ac:dyDescent="0.2">
      <c r="A24" s="19" t="s">
        <v>77</v>
      </c>
      <c r="B24" s="6" t="s">
        <v>5</v>
      </c>
      <c r="C24" s="6"/>
      <c r="D24" s="6"/>
      <c r="E24" s="6"/>
      <c r="F24" s="6"/>
      <c r="G24" s="6"/>
      <c r="H24" s="6"/>
      <c r="I24" s="6"/>
      <c r="J24" s="6">
        <v>323</v>
      </c>
      <c r="K24" s="12"/>
    </row>
    <row r="25" spans="1:24" x14ac:dyDescent="0.2">
      <c r="A25" s="19" t="s">
        <v>77</v>
      </c>
      <c r="B25" s="11" t="s">
        <v>21</v>
      </c>
      <c r="C25" s="12"/>
      <c r="D25" s="12"/>
      <c r="E25" s="12"/>
      <c r="F25" s="12"/>
      <c r="G25" s="12"/>
      <c r="H25" s="12"/>
      <c r="I25" s="12"/>
      <c r="J25" s="101">
        <f>J22+J23/3</f>
        <v>124.33333333333333</v>
      </c>
      <c r="K25" s="12"/>
    </row>
    <row r="26" spans="1:24" x14ac:dyDescent="0.2">
      <c r="A26" s="19" t="s">
        <v>77</v>
      </c>
      <c r="B26" s="8" t="s">
        <v>25</v>
      </c>
      <c r="C26" s="10"/>
      <c r="D26" s="10"/>
      <c r="E26" s="10"/>
      <c r="F26" s="10"/>
      <c r="G26" s="10"/>
      <c r="H26" s="10"/>
      <c r="I26" s="10"/>
      <c r="J26" s="10"/>
      <c r="K26" s="10"/>
    </row>
    <row r="27" spans="1:24" ht="13.5" x14ac:dyDescent="0.25">
      <c r="A27" s="19" t="s">
        <v>77</v>
      </c>
      <c r="B27" s="93" t="s">
        <v>95</v>
      </c>
    </row>
    <row r="28" spans="1:24" x14ac:dyDescent="0.2">
      <c r="A28" s="19" t="s">
        <v>77</v>
      </c>
    </row>
    <row r="29" spans="1:24" ht="12.75" customHeight="1" x14ac:dyDescent="0.2">
      <c r="A29" s="19" t="s">
        <v>77</v>
      </c>
      <c r="B29" s="2" t="s">
        <v>18</v>
      </c>
      <c r="N29" s="128" t="s">
        <v>103</v>
      </c>
      <c r="O29" s="128"/>
      <c r="P29" s="128"/>
      <c r="Q29" s="128"/>
      <c r="R29" s="128"/>
      <c r="S29" s="128"/>
      <c r="T29" s="128"/>
      <c r="U29" s="128"/>
      <c r="V29" s="128"/>
      <c r="W29" s="128"/>
      <c r="X29" s="128"/>
    </row>
    <row r="30" spans="1:24" x14ac:dyDescent="0.2">
      <c r="A30" s="19" t="s">
        <v>77</v>
      </c>
      <c r="N30" s="128"/>
      <c r="O30" s="128"/>
      <c r="P30" s="128"/>
      <c r="Q30" s="128"/>
      <c r="R30" s="128"/>
      <c r="S30" s="128"/>
      <c r="T30" s="128"/>
      <c r="U30" s="128"/>
      <c r="V30" s="128"/>
      <c r="W30" s="128"/>
      <c r="X30" s="128"/>
    </row>
    <row r="31" spans="1:24" x14ac:dyDescent="0.2">
      <c r="A31" s="19" t="s">
        <v>77</v>
      </c>
      <c r="C31" s="99" t="s">
        <v>67</v>
      </c>
      <c r="D31" s="99" t="s">
        <v>68</v>
      </c>
      <c r="E31" s="99" t="s">
        <v>82</v>
      </c>
      <c r="F31" s="99" t="s">
        <v>85</v>
      </c>
      <c r="G31" s="99" t="s">
        <v>89</v>
      </c>
      <c r="H31" s="99" t="s">
        <v>92</v>
      </c>
      <c r="I31" s="99" t="s">
        <v>93</v>
      </c>
      <c r="J31" s="99" t="s">
        <v>140</v>
      </c>
      <c r="K31" s="112" t="s">
        <v>94</v>
      </c>
      <c r="N31" s="128"/>
      <c r="O31" s="128"/>
      <c r="P31" s="128"/>
      <c r="Q31" s="128"/>
      <c r="R31" s="128"/>
      <c r="S31" s="128"/>
      <c r="T31" s="128"/>
      <c r="U31" s="128"/>
      <c r="V31" s="128"/>
      <c r="W31" s="128"/>
      <c r="X31" s="128"/>
    </row>
    <row r="32" spans="1:24" x14ac:dyDescent="0.2">
      <c r="A32" s="19" t="s">
        <v>77</v>
      </c>
      <c r="B32" s="21" t="s">
        <v>1</v>
      </c>
      <c r="C32" s="6"/>
      <c r="D32" s="6"/>
      <c r="E32" s="6"/>
      <c r="F32" s="6"/>
      <c r="G32" s="6"/>
      <c r="H32" s="6"/>
      <c r="I32" s="6"/>
      <c r="J32" s="6">
        <v>21</v>
      </c>
      <c r="K32" s="12"/>
    </row>
    <row r="33" spans="1:14" x14ac:dyDescent="0.2">
      <c r="A33" s="19" t="s">
        <v>77</v>
      </c>
      <c r="B33" s="21" t="s">
        <v>11</v>
      </c>
      <c r="C33" s="6"/>
      <c r="D33" s="6"/>
      <c r="E33" s="6"/>
      <c r="F33" s="6"/>
      <c r="G33" s="6"/>
      <c r="H33" s="6"/>
      <c r="I33" s="6"/>
      <c r="J33" s="6">
        <v>70</v>
      </c>
      <c r="K33" s="12"/>
    </row>
    <row r="34" spans="1:14" ht="13.5" x14ac:dyDescent="0.25">
      <c r="A34" s="19" t="s">
        <v>77</v>
      </c>
      <c r="B34" s="93" t="s">
        <v>96</v>
      </c>
    </row>
    <row r="35" spans="1:14" ht="12.75" customHeight="1" x14ac:dyDescent="0.2">
      <c r="A35" s="19" t="s">
        <v>77</v>
      </c>
    </row>
    <row r="36" spans="1:14" x14ac:dyDescent="0.2">
      <c r="A36" s="19" t="s">
        <v>77</v>
      </c>
      <c r="B36" s="2" t="s">
        <v>19</v>
      </c>
    </row>
    <row r="37" spans="1:14" x14ac:dyDescent="0.2">
      <c r="A37" s="19" t="s">
        <v>77</v>
      </c>
    </row>
    <row r="38" spans="1:14" x14ac:dyDescent="0.2">
      <c r="A38" s="19" t="s">
        <v>77</v>
      </c>
      <c r="C38" s="99" t="s">
        <v>67</v>
      </c>
      <c r="D38" s="99" t="s">
        <v>68</v>
      </c>
      <c r="E38" s="99" t="s">
        <v>82</v>
      </c>
      <c r="F38" s="99" t="s">
        <v>85</v>
      </c>
      <c r="G38" s="99" t="s">
        <v>89</v>
      </c>
      <c r="H38" s="99" t="s">
        <v>92</v>
      </c>
      <c r="I38" s="99" t="s">
        <v>93</v>
      </c>
      <c r="J38" s="99" t="s">
        <v>140</v>
      </c>
      <c r="K38" s="112" t="s">
        <v>94</v>
      </c>
    </row>
    <row r="39" spans="1:14" x14ac:dyDescent="0.2">
      <c r="A39" s="19" t="s">
        <v>77</v>
      </c>
      <c r="B39" s="21" t="s">
        <v>1</v>
      </c>
      <c r="C39" s="12"/>
      <c r="D39" s="12"/>
      <c r="E39" s="12"/>
      <c r="F39" s="12"/>
      <c r="G39" s="12"/>
      <c r="H39" s="12"/>
      <c r="I39" s="12"/>
      <c r="J39" s="12">
        <f t="shared" ref="J39" si="0">J15/J32</f>
        <v>4.7142857142857144</v>
      </c>
      <c r="K39" s="12"/>
    </row>
    <row r="40" spans="1:14" x14ac:dyDescent="0.2">
      <c r="A40" s="19" t="s">
        <v>77</v>
      </c>
      <c r="B40" s="21" t="s">
        <v>11</v>
      </c>
      <c r="C40" s="12" t="e">
        <f t="shared" ref="C40:J40" si="1">C24/C33</f>
        <v>#DIV/0!</v>
      </c>
      <c r="D40" s="12" t="e">
        <f t="shared" si="1"/>
        <v>#DIV/0!</v>
      </c>
      <c r="E40" s="12" t="e">
        <f t="shared" si="1"/>
        <v>#DIV/0!</v>
      </c>
      <c r="F40" s="12"/>
      <c r="G40" s="12"/>
      <c r="H40" s="12"/>
      <c r="I40" s="12"/>
      <c r="J40" s="12">
        <f t="shared" si="1"/>
        <v>4.6142857142857139</v>
      </c>
      <c r="K40" s="12"/>
    </row>
    <row r="41" spans="1:14" x14ac:dyDescent="0.2">
      <c r="A41" s="19" t="s">
        <v>77</v>
      </c>
      <c r="B41" s="10"/>
      <c r="C41" s="10"/>
      <c r="D41" s="10"/>
      <c r="E41" s="10"/>
      <c r="F41" s="10"/>
      <c r="G41" s="10"/>
      <c r="H41" s="10"/>
      <c r="I41" s="10"/>
      <c r="J41" s="10"/>
      <c r="K41" s="10"/>
    </row>
    <row r="42" spans="1:14" x14ac:dyDescent="0.2">
      <c r="A42" s="19" t="s">
        <v>77</v>
      </c>
    </row>
    <row r="43" spans="1:14" x14ac:dyDescent="0.2">
      <c r="A43" s="19" t="s">
        <v>77</v>
      </c>
      <c r="B43" s="2" t="s">
        <v>7</v>
      </c>
      <c r="N43" s="114" t="s">
        <v>156</v>
      </c>
    </row>
    <row r="44" spans="1:14" x14ac:dyDescent="0.2">
      <c r="A44" s="19" t="s">
        <v>77</v>
      </c>
    </row>
    <row r="45" spans="1:14" x14ac:dyDescent="0.2">
      <c r="A45" s="19" t="s">
        <v>77</v>
      </c>
      <c r="B45" s="100"/>
      <c r="C45" s="99" t="s">
        <v>67</v>
      </c>
      <c r="D45" s="99" t="s">
        <v>68</v>
      </c>
      <c r="E45" s="99" t="s">
        <v>82</v>
      </c>
      <c r="F45" s="99" t="s">
        <v>85</v>
      </c>
      <c r="G45" s="99" t="s">
        <v>89</v>
      </c>
      <c r="H45" s="99" t="s">
        <v>92</v>
      </c>
      <c r="I45" s="99" t="s">
        <v>93</v>
      </c>
      <c r="J45" s="99" t="s">
        <v>140</v>
      </c>
      <c r="K45" s="112" t="s">
        <v>94</v>
      </c>
    </row>
    <row r="46" spans="1:14" x14ac:dyDescent="0.2">
      <c r="A46" s="19" t="s">
        <v>77</v>
      </c>
      <c r="B46" s="6" t="s">
        <v>20</v>
      </c>
      <c r="C46" s="102"/>
      <c r="D46" s="102"/>
      <c r="E46" s="102"/>
      <c r="F46" s="102"/>
      <c r="G46" s="102"/>
      <c r="H46" s="102"/>
      <c r="I46" s="102"/>
      <c r="J46" s="102">
        <v>3485</v>
      </c>
      <c r="K46" s="101"/>
    </row>
    <row r="47" spans="1:14" x14ac:dyDescent="0.2">
      <c r="A47" s="19" t="s">
        <v>77</v>
      </c>
      <c r="B47" s="6" t="s">
        <v>11</v>
      </c>
      <c r="C47" s="102"/>
      <c r="D47" s="102"/>
      <c r="E47" s="102"/>
      <c r="F47" s="102"/>
      <c r="G47" s="102"/>
      <c r="H47" s="102"/>
      <c r="I47" s="102"/>
      <c r="J47" s="102">
        <v>3550</v>
      </c>
      <c r="K47" s="101"/>
    </row>
    <row r="48" spans="1:14" x14ac:dyDescent="0.2">
      <c r="A48" s="19" t="s">
        <v>77</v>
      </c>
      <c r="B48" s="6" t="s">
        <v>5</v>
      </c>
      <c r="C48" s="102"/>
      <c r="D48" s="102"/>
      <c r="E48" s="102"/>
      <c r="F48" s="102"/>
      <c r="G48" s="102"/>
      <c r="H48" s="102"/>
      <c r="I48" s="102"/>
      <c r="J48" s="102">
        <v>7035</v>
      </c>
      <c r="K48" s="101"/>
    </row>
    <row r="49" spans="1:24" x14ac:dyDescent="0.2">
      <c r="A49" s="19" t="s">
        <v>77</v>
      </c>
    </row>
    <row r="50" spans="1:24" x14ac:dyDescent="0.2">
      <c r="A50" s="19" t="s">
        <v>77</v>
      </c>
    </row>
    <row r="51" spans="1:24" x14ac:dyDescent="0.2">
      <c r="A51" s="19" t="s">
        <v>77</v>
      </c>
      <c r="B51" s="2" t="s">
        <v>8</v>
      </c>
    </row>
    <row r="52" spans="1:24" x14ac:dyDescent="0.2">
      <c r="A52" s="19" t="s">
        <v>77</v>
      </c>
    </row>
    <row r="53" spans="1:24" x14ac:dyDescent="0.2">
      <c r="A53" s="19" t="s">
        <v>77</v>
      </c>
      <c r="B53" s="100"/>
      <c r="C53" s="99" t="s">
        <v>67</v>
      </c>
      <c r="D53" s="99" t="s">
        <v>68</v>
      </c>
      <c r="E53" s="99" t="s">
        <v>82</v>
      </c>
      <c r="F53" s="99" t="s">
        <v>85</v>
      </c>
      <c r="G53" s="99" t="s">
        <v>89</v>
      </c>
      <c r="H53" s="99" t="s">
        <v>92</v>
      </c>
      <c r="I53" s="99" t="s">
        <v>93</v>
      </c>
      <c r="J53" s="99" t="s">
        <v>140</v>
      </c>
      <c r="K53" s="112" t="s">
        <v>94</v>
      </c>
    </row>
    <row r="54" spans="1:24" x14ac:dyDescent="0.2">
      <c r="A54" s="19" t="s">
        <v>77</v>
      </c>
      <c r="B54" s="6" t="s">
        <v>9</v>
      </c>
      <c r="C54" s="6"/>
      <c r="D54" s="6"/>
      <c r="E54" s="6"/>
      <c r="F54" s="6"/>
      <c r="G54" s="6"/>
      <c r="H54" s="6"/>
      <c r="I54" s="6"/>
      <c r="J54" s="6"/>
      <c r="K54" s="12"/>
    </row>
    <row r="55" spans="1:24" x14ac:dyDescent="0.2">
      <c r="A55" s="19" t="s">
        <v>77</v>
      </c>
      <c r="B55" s="6" t="s">
        <v>10</v>
      </c>
      <c r="C55" s="6"/>
      <c r="D55" s="6"/>
      <c r="E55" s="6"/>
      <c r="F55" s="6"/>
      <c r="G55" s="6"/>
      <c r="H55" s="6"/>
      <c r="I55" s="6"/>
      <c r="J55" s="6">
        <v>23</v>
      </c>
      <c r="K55" s="12"/>
    </row>
    <row r="56" spans="1:24" x14ac:dyDescent="0.2">
      <c r="A56" s="19" t="s">
        <v>77</v>
      </c>
      <c r="B56" s="6" t="s">
        <v>11</v>
      </c>
      <c r="C56" s="27"/>
      <c r="D56" s="27"/>
      <c r="E56" s="27"/>
      <c r="F56" s="27"/>
      <c r="G56" s="27"/>
      <c r="H56" s="27"/>
      <c r="I56" s="27"/>
      <c r="J56" s="27">
        <v>19</v>
      </c>
      <c r="K56" s="12"/>
    </row>
    <row r="57" spans="1:24" x14ac:dyDescent="0.2">
      <c r="A57" s="19" t="s">
        <v>77</v>
      </c>
      <c r="B57" s="16" t="s">
        <v>22</v>
      </c>
    </row>
    <row r="58" spans="1:24" x14ac:dyDescent="0.2">
      <c r="A58" s="19" t="s">
        <v>77</v>
      </c>
    </row>
    <row r="59" spans="1:24" x14ac:dyDescent="0.2">
      <c r="A59" s="19" t="s">
        <v>77</v>
      </c>
    </row>
    <row r="60" spans="1:24" x14ac:dyDescent="0.2">
      <c r="A60" s="19" t="s">
        <v>77</v>
      </c>
      <c r="B60" s="2" t="s">
        <v>24</v>
      </c>
      <c r="D60" s="78" t="s">
        <v>90</v>
      </c>
      <c r="N60" s="128" t="s">
        <v>101</v>
      </c>
      <c r="O60" s="128"/>
      <c r="P60" s="128"/>
      <c r="Q60" s="128"/>
      <c r="R60" s="128"/>
      <c r="S60" s="128"/>
      <c r="T60" s="128"/>
      <c r="U60" s="128"/>
      <c r="V60" s="128"/>
      <c r="W60" s="128"/>
      <c r="X60" s="128"/>
    </row>
    <row r="61" spans="1:24" x14ac:dyDescent="0.2">
      <c r="A61" s="19" t="s">
        <v>77</v>
      </c>
      <c r="B61" s="104" t="s">
        <v>100</v>
      </c>
      <c r="N61" s="128"/>
      <c r="O61" s="128"/>
      <c r="P61" s="128"/>
      <c r="Q61" s="128"/>
      <c r="R61" s="128"/>
      <c r="S61" s="128"/>
      <c r="T61" s="128"/>
      <c r="U61" s="128"/>
      <c r="V61" s="128"/>
      <c r="W61" s="128"/>
      <c r="X61" s="128"/>
    </row>
    <row r="62" spans="1:24" x14ac:dyDescent="0.2">
      <c r="A62" s="19" t="s">
        <v>77</v>
      </c>
      <c r="B62" s="100"/>
      <c r="C62" s="99" t="s">
        <v>67</v>
      </c>
      <c r="D62" s="99" t="s">
        <v>68</v>
      </c>
      <c r="E62" s="99" t="s">
        <v>82</v>
      </c>
      <c r="F62" s="99" t="s">
        <v>85</v>
      </c>
      <c r="G62" s="99" t="s">
        <v>89</v>
      </c>
      <c r="H62" s="99" t="s">
        <v>92</v>
      </c>
      <c r="I62" s="99" t="s">
        <v>93</v>
      </c>
      <c r="J62" s="99" t="s">
        <v>140</v>
      </c>
      <c r="K62" s="112" t="s">
        <v>94</v>
      </c>
    </row>
    <row r="63" spans="1:24" x14ac:dyDescent="0.2">
      <c r="A63" s="19" t="s">
        <v>77</v>
      </c>
      <c r="B63" s="6" t="s">
        <v>3</v>
      </c>
      <c r="C63" s="17"/>
      <c r="D63" s="29"/>
      <c r="E63" s="17"/>
      <c r="F63" s="17"/>
      <c r="G63" s="17"/>
      <c r="H63" s="17"/>
      <c r="I63" s="17"/>
      <c r="J63" s="17">
        <v>17</v>
      </c>
      <c r="K63" s="12"/>
      <c r="L63" s="112"/>
      <c r="N63" s="132" t="s">
        <v>139</v>
      </c>
      <c r="O63" s="132"/>
      <c r="P63" s="132"/>
      <c r="Q63" s="132"/>
      <c r="R63" s="132"/>
      <c r="S63" s="132"/>
      <c r="T63" s="132"/>
      <c r="U63" s="132"/>
      <c r="V63" s="132"/>
      <c r="W63" s="132"/>
      <c r="X63" s="132"/>
    </row>
    <row r="64" spans="1:24" x14ac:dyDescent="0.2">
      <c r="A64" s="19" t="s">
        <v>77</v>
      </c>
      <c r="B64" s="6" t="s">
        <v>4</v>
      </c>
      <c r="C64" s="17"/>
      <c r="D64" s="29"/>
      <c r="E64" s="17"/>
      <c r="F64" s="17"/>
      <c r="G64" s="17"/>
      <c r="H64" s="17"/>
      <c r="I64" s="17"/>
      <c r="J64" s="17">
        <v>6</v>
      </c>
      <c r="K64" s="12"/>
      <c r="L64" s="10"/>
      <c r="N64" s="132"/>
      <c r="O64" s="132"/>
      <c r="P64" s="132"/>
      <c r="Q64" s="132"/>
      <c r="R64" s="132"/>
      <c r="S64" s="132"/>
      <c r="T64" s="132"/>
      <c r="U64" s="132"/>
      <c r="V64" s="132"/>
      <c r="W64" s="132"/>
      <c r="X64" s="132"/>
    </row>
    <row r="65" spans="1:24" x14ac:dyDescent="0.2">
      <c r="A65" s="19" t="s">
        <v>77</v>
      </c>
      <c r="B65" s="6" t="s">
        <v>5</v>
      </c>
      <c r="C65" s="6"/>
      <c r="D65" s="6"/>
      <c r="E65" s="6"/>
      <c r="F65" s="6"/>
      <c r="G65" s="6"/>
      <c r="H65" s="6"/>
      <c r="I65" s="6"/>
      <c r="J65" s="6">
        <v>23</v>
      </c>
      <c r="K65" s="12"/>
      <c r="L65" s="10"/>
      <c r="M65" s="10"/>
      <c r="N65" s="132"/>
      <c r="O65" s="132"/>
      <c r="P65" s="132"/>
      <c r="Q65" s="132"/>
      <c r="R65" s="132"/>
      <c r="S65" s="132"/>
      <c r="T65" s="132"/>
      <c r="U65" s="132"/>
      <c r="V65" s="132"/>
      <c r="W65" s="132"/>
      <c r="X65" s="132"/>
    </row>
    <row r="66" spans="1:24" x14ac:dyDescent="0.2">
      <c r="A66" s="19" t="s">
        <v>77</v>
      </c>
      <c r="B66" s="11" t="s">
        <v>23</v>
      </c>
      <c r="C66" s="12"/>
      <c r="D66" s="12"/>
      <c r="E66" s="12"/>
      <c r="F66" s="12"/>
      <c r="G66" s="12"/>
      <c r="H66" s="12"/>
      <c r="I66" s="12"/>
      <c r="J66" s="12">
        <f t="shared" ref="J66" si="2">J63+J64/3</f>
        <v>19</v>
      </c>
      <c r="K66" s="12"/>
      <c r="L66" s="10"/>
      <c r="M66" s="10"/>
      <c r="N66" s="132"/>
      <c r="O66" s="132"/>
      <c r="P66" s="132"/>
      <c r="Q66" s="132"/>
      <c r="R66" s="132"/>
      <c r="S66" s="132"/>
      <c r="T66" s="132"/>
      <c r="U66" s="132"/>
      <c r="V66" s="132"/>
      <c r="W66" s="132"/>
      <c r="X66" s="132"/>
    </row>
    <row r="67" spans="1:24" x14ac:dyDescent="0.2">
      <c r="A67" s="19" t="s">
        <v>77</v>
      </c>
      <c r="B67" s="8" t="s">
        <v>26</v>
      </c>
      <c r="L67" s="14"/>
      <c r="M67" s="14"/>
      <c r="N67" s="14"/>
    </row>
    <row r="68" spans="1:24" x14ac:dyDescent="0.2">
      <c r="A68" s="19" t="s">
        <v>77</v>
      </c>
    </row>
    <row r="69" spans="1:24" x14ac:dyDescent="0.2">
      <c r="A69" s="19" t="s">
        <v>77</v>
      </c>
    </row>
    <row r="70" spans="1:24" x14ac:dyDescent="0.2">
      <c r="A70" s="19" t="s">
        <v>77</v>
      </c>
      <c r="B70" s="2" t="s">
        <v>27</v>
      </c>
    </row>
    <row r="71" spans="1:24" x14ac:dyDescent="0.2">
      <c r="A71" s="19" t="s">
        <v>77</v>
      </c>
      <c r="B71" s="2"/>
    </row>
    <row r="72" spans="1:24" x14ac:dyDescent="0.2">
      <c r="A72" s="19" t="s">
        <v>77</v>
      </c>
      <c r="C72" s="99" t="s">
        <v>67</v>
      </c>
      <c r="D72" s="99" t="s">
        <v>68</v>
      </c>
      <c r="E72" s="99" t="s">
        <v>82</v>
      </c>
      <c r="F72" s="99" t="s">
        <v>85</v>
      </c>
      <c r="G72" s="99" t="s">
        <v>89</v>
      </c>
      <c r="H72" s="99" t="s">
        <v>92</v>
      </c>
      <c r="I72" s="99" t="s">
        <v>93</v>
      </c>
      <c r="J72" s="99" t="s">
        <v>140</v>
      </c>
      <c r="K72" s="112" t="s">
        <v>94</v>
      </c>
    </row>
    <row r="73" spans="1:24" x14ac:dyDescent="0.2">
      <c r="A73" s="19" t="s">
        <v>77</v>
      </c>
      <c r="B73" s="6" t="s">
        <v>6</v>
      </c>
      <c r="C73" s="12"/>
      <c r="D73" s="12" t="e">
        <f>(D16+D25)/D66</f>
        <v>#DIV/0!</v>
      </c>
      <c r="E73" s="12" t="e">
        <f>(E16+E25)/E66</f>
        <v>#DIV/0!</v>
      </c>
      <c r="F73" s="12"/>
      <c r="G73" s="12"/>
      <c r="H73" s="12"/>
      <c r="I73" s="12"/>
      <c r="J73" s="12">
        <f>(J16+J25)/J66</f>
        <v>11.157894736842104</v>
      </c>
      <c r="K73" s="12"/>
    </row>
    <row r="74" spans="1:24" x14ac:dyDescent="0.2">
      <c r="A74" s="19" t="s">
        <v>77</v>
      </c>
      <c r="C74" s="10"/>
      <c r="D74" s="10"/>
      <c r="E74" s="10"/>
      <c r="F74" s="10"/>
      <c r="G74" s="10"/>
      <c r="H74" s="10"/>
      <c r="I74" s="10"/>
      <c r="J74" s="10"/>
      <c r="K74" s="10"/>
    </row>
    <row r="75" spans="1:24" x14ac:dyDescent="0.2">
      <c r="A75" s="19" t="s">
        <v>77</v>
      </c>
    </row>
    <row r="76" spans="1:24" x14ac:dyDescent="0.2">
      <c r="A76" s="19" t="s">
        <v>77</v>
      </c>
      <c r="B76" s="2" t="s">
        <v>14</v>
      </c>
    </row>
    <row r="77" spans="1:24" x14ac:dyDescent="0.2">
      <c r="A77" s="19" t="s">
        <v>77</v>
      </c>
      <c r="B77" s="2"/>
    </row>
    <row r="78" spans="1:24" x14ac:dyDescent="0.2">
      <c r="A78" s="19" t="s">
        <v>77</v>
      </c>
      <c r="C78" s="99" t="s">
        <v>67</v>
      </c>
      <c r="D78" s="99" t="s">
        <v>68</v>
      </c>
      <c r="E78" s="99" t="s">
        <v>82</v>
      </c>
      <c r="F78" s="99" t="s">
        <v>85</v>
      </c>
      <c r="G78" s="99" t="s">
        <v>85</v>
      </c>
      <c r="H78" s="99" t="s">
        <v>92</v>
      </c>
      <c r="I78" s="99" t="s">
        <v>93</v>
      </c>
      <c r="J78" s="99" t="s">
        <v>140</v>
      </c>
      <c r="K78" s="112" t="s">
        <v>94</v>
      </c>
    </row>
    <row r="79" spans="1:24" x14ac:dyDescent="0.2">
      <c r="A79" s="19" t="s">
        <v>77</v>
      </c>
      <c r="B79" s="6" t="s">
        <v>12</v>
      </c>
      <c r="C79" s="12"/>
      <c r="D79" s="12" t="e">
        <f t="shared" ref="D79:J79" si="3">D48/D66</f>
        <v>#DIV/0!</v>
      </c>
      <c r="E79" s="12" t="e">
        <f t="shared" si="3"/>
        <v>#DIV/0!</v>
      </c>
      <c r="F79" s="12"/>
      <c r="G79" s="12"/>
      <c r="H79" s="12"/>
      <c r="I79" s="12"/>
      <c r="J79" s="12">
        <f t="shared" si="3"/>
        <v>370.26315789473682</v>
      </c>
      <c r="K79" s="12"/>
    </row>
    <row r="80" spans="1:24" x14ac:dyDescent="0.2">
      <c r="A80" s="19" t="s">
        <v>77</v>
      </c>
      <c r="C80" s="10"/>
      <c r="D80" s="10"/>
      <c r="E80" s="10"/>
      <c r="F80" s="10"/>
      <c r="G80" s="10"/>
      <c r="H80" s="99"/>
      <c r="I80" s="99"/>
      <c r="J80" s="99"/>
      <c r="K80" s="10"/>
    </row>
    <row r="81" spans="8:10" x14ac:dyDescent="0.2">
      <c r="H81" s="99"/>
      <c r="I81" s="99"/>
      <c r="J81" s="99"/>
    </row>
  </sheetData>
  <mergeCells count="7">
    <mergeCell ref="N63:X66"/>
    <mergeCell ref="N17:X20"/>
    <mergeCell ref="B7:F7"/>
    <mergeCell ref="N9:X10"/>
    <mergeCell ref="N12:X15"/>
    <mergeCell ref="N29:X31"/>
    <mergeCell ref="N60:X61"/>
  </mergeCells>
  <pageMargins left="0.8" right="0.25" top="0.5" bottom="0.5" header="0.5" footer="0.5"/>
  <pageSetup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U55" sqref="U55"/>
    </sheetView>
  </sheetViews>
  <sheetFormatPr defaultRowHeight="12.75" x14ac:dyDescent="0.2"/>
  <cols>
    <col min="1" max="1" width="12.85546875" style="111" hidden="1" customWidth="1"/>
    <col min="2" max="2" width="18.7109375" style="111" customWidth="1"/>
    <col min="3" max="5" width="12.7109375" style="111" hidden="1" customWidth="1"/>
    <col min="6" max="11" width="12.7109375" style="111" customWidth="1"/>
    <col min="12" max="16384" width="9.140625" style="111"/>
  </cols>
  <sheetData>
    <row r="1" spans="1:24" x14ac:dyDescent="0.2">
      <c r="A1" s="19" t="s">
        <v>77</v>
      </c>
      <c r="B1" s="113" t="s">
        <v>0</v>
      </c>
      <c r="C1" s="113"/>
      <c r="D1" s="113"/>
      <c r="E1" s="113"/>
      <c r="F1" s="20"/>
      <c r="G1" s="20"/>
      <c r="H1" s="20"/>
      <c r="I1" s="20"/>
      <c r="J1" s="20"/>
      <c r="K1" s="20"/>
    </row>
    <row r="2" spans="1:24" x14ac:dyDescent="0.2">
      <c r="A2" s="19" t="s">
        <v>77</v>
      </c>
      <c r="B2" s="113" t="s">
        <v>91</v>
      </c>
      <c r="C2" s="113"/>
      <c r="D2" s="113"/>
      <c r="E2" s="113"/>
      <c r="F2" s="48"/>
      <c r="G2" s="48"/>
      <c r="H2" s="48"/>
      <c r="I2" s="48"/>
      <c r="J2" s="48"/>
      <c r="K2" s="20"/>
    </row>
    <row r="3" spans="1:24" x14ac:dyDescent="0.2">
      <c r="A3" s="19" t="s">
        <v>77</v>
      </c>
    </row>
    <row r="4" spans="1:24" x14ac:dyDescent="0.2">
      <c r="A4" s="19" t="s">
        <v>77</v>
      </c>
      <c r="B4" s="113" t="s">
        <v>109</v>
      </c>
      <c r="C4" s="113"/>
      <c r="D4" s="113"/>
      <c r="E4" s="113"/>
      <c r="F4" s="113"/>
      <c r="G4" s="113"/>
      <c r="H4" s="113"/>
      <c r="I4" s="113"/>
      <c r="J4" s="113"/>
      <c r="K4" s="113"/>
    </row>
    <row r="5" spans="1:24" x14ac:dyDescent="0.2">
      <c r="A5" s="19" t="s">
        <v>77</v>
      </c>
      <c r="B5" s="88"/>
      <c r="C5" s="88"/>
      <c r="D5" s="88"/>
      <c r="E5" s="88"/>
      <c r="F5" s="88"/>
      <c r="H5" s="88"/>
      <c r="I5" s="88"/>
      <c r="J5" s="88"/>
      <c r="K5" s="87"/>
    </row>
    <row r="6" spans="1:24" ht="18" x14ac:dyDescent="0.25">
      <c r="A6" s="19" t="s">
        <v>77</v>
      </c>
      <c r="B6" s="9" t="s">
        <v>146</v>
      </c>
      <c r="C6" s="88"/>
      <c r="D6" s="75"/>
      <c r="F6" s="88"/>
      <c r="G6" s="88"/>
      <c r="H6" s="88"/>
      <c r="I6" s="88"/>
      <c r="J6" s="88"/>
      <c r="K6" s="39"/>
    </row>
    <row r="7" spans="1:24" ht="13.5" x14ac:dyDescent="0.25">
      <c r="A7" s="19"/>
      <c r="B7" s="134"/>
      <c r="C7" s="134"/>
      <c r="D7" s="134"/>
      <c r="E7" s="134"/>
      <c r="F7" s="134"/>
      <c r="G7" s="119"/>
      <c r="H7" s="119"/>
      <c r="I7" s="119"/>
      <c r="J7" s="88"/>
    </row>
    <row r="8" spans="1:24" x14ac:dyDescent="0.2">
      <c r="A8" s="19" t="s">
        <v>77</v>
      </c>
    </row>
    <row r="9" spans="1:24" x14ac:dyDescent="0.2">
      <c r="A9" s="19" t="s">
        <v>77</v>
      </c>
      <c r="B9" s="2" t="s">
        <v>16</v>
      </c>
      <c r="N9" s="131" t="s">
        <v>102</v>
      </c>
      <c r="O9" s="131"/>
      <c r="P9" s="131"/>
      <c r="Q9" s="131"/>
      <c r="R9" s="131"/>
      <c r="S9" s="131"/>
      <c r="T9" s="131"/>
      <c r="U9" s="131"/>
      <c r="V9" s="131"/>
      <c r="W9" s="131"/>
      <c r="X9" s="131"/>
    </row>
    <row r="10" spans="1:24" x14ac:dyDescent="0.2">
      <c r="A10" s="19" t="s">
        <v>77</v>
      </c>
      <c r="N10" s="131"/>
      <c r="O10" s="131"/>
      <c r="P10" s="131"/>
      <c r="Q10" s="131"/>
      <c r="R10" s="131"/>
      <c r="S10" s="131"/>
      <c r="T10" s="131"/>
      <c r="U10" s="131"/>
      <c r="V10" s="131"/>
      <c r="W10" s="131"/>
      <c r="X10" s="131"/>
    </row>
    <row r="11" spans="1:24" x14ac:dyDescent="0.2">
      <c r="A11" s="19" t="s">
        <v>77</v>
      </c>
      <c r="B11" s="3" t="s">
        <v>20</v>
      </c>
      <c r="C11" s="99" t="s">
        <v>67</v>
      </c>
      <c r="D11" s="99" t="s">
        <v>68</v>
      </c>
      <c r="E11" s="99" t="s">
        <v>82</v>
      </c>
      <c r="F11" s="99" t="s">
        <v>85</v>
      </c>
      <c r="G11" s="99" t="s">
        <v>89</v>
      </c>
      <c r="H11" s="99" t="s">
        <v>92</v>
      </c>
      <c r="I11" s="99" t="s">
        <v>93</v>
      </c>
      <c r="J11" s="99" t="s">
        <v>140</v>
      </c>
      <c r="K11" s="112" t="s">
        <v>94</v>
      </c>
    </row>
    <row r="12" spans="1:24" x14ac:dyDescent="0.2">
      <c r="A12" s="19" t="s">
        <v>77</v>
      </c>
      <c r="B12" s="6" t="s">
        <v>2</v>
      </c>
      <c r="C12" s="6"/>
      <c r="D12" s="6"/>
      <c r="E12" s="6"/>
      <c r="F12" s="6"/>
      <c r="G12" s="6"/>
      <c r="H12" s="6"/>
      <c r="I12" s="6"/>
      <c r="J12" s="6"/>
      <c r="K12" s="6"/>
      <c r="N12" s="132" t="s">
        <v>114</v>
      </c>
      <c r="O12" s="132"/>
      <c r="P12" s="132"/>
      <c r="Q12" s="132"/>
      <c r="R12" s="132"/>
      <c r="S12" s="132"/>
      <c r="T12" s="132"/>
      <c r="U12" s="132"/>
      <c r="V12" s="132"/>
      <c r="W12" s="132"/>
      <c r="X12" s="132"/>
    </row>
    <row r="13" spans="1:24" x14ac:dyDescent="0.2">
      <c r="A13" s="19" t="s">
        <v>77</v>
      </c>
      <c r="B13" s="6" t="s">
        <v>3</v>
      </c>
      <c r="C13" s="6"/>
      <c r="D13" s="6"/>
      <c r="E13" s="6"/>
      <c r="F13" s="6"/>
      <c r="G13" s="6"/>
      <c r="H13" s="6"/>
      <c r="I13" s="6"/>
      <c r="J13" s="6">
        <v>206</v>
      </c>
      <c r="K13" s="12"/>
      <c r="N13" s="132"/>
      <c r="O13" s="132"/>
      <c r="P13" s="132"/>
      <c r="Q13" s="132"/>
      <c r="R13" s="132"/>
      <c r="S13" s="132"/>
      <c r="T13" s="132"/>
      <c r="U13" s="132"/>
      <c r="V13" s="132"/>
      <c r="W13" s="132"/>
      <c r="X13" s="132"/>
    </row>
    <row r="14" spans="1:24" x14ac:dyDescent="0.2">
      <c r="A14" s="19" t="s">
        <v>77</v>
      </c>
      <c r="B14" s="6" t="s">
        <v>4</v>
      </c>
      <c r="C14" s="6"/>
      <c r="D14" s="6"/>
      <c r="E14" s="6"/>
      <c r="F14" s="6"/>
      <c r="G14" s="6"/>
      <c r="H14" s="6"/>
      <c r="I14" s="6"/>
      <c r="J14" s="6">
        <v>28</v>
      </c>
      <c r="K14" s="12"/>
      <c r="N14" s="132"/>
      <c r="O14" s="132"/>
      <c r="P14" s="132"/>
      <c r="Q14" s="132"/>
      <c r="R14" s="132"/>
      <c r="S14" s="132"/>
      <c r="T14" s="132"/>
      <c r="U14" s="132"/>
      <c r="V14" s="132"/>
      <c r="W14" s="132"/>
      <c r="X14" s="132"/>
    </row>
    <row r="15" spans="1:24" x14ac:dyDescent="0.2">
      <c r="A15" s="19" t="s">
        <v>77</v>
      </c>
      <c r="B15" s="6" t="s">
        <v>5</v>
      </c>
      <c r="C15" s="6"/>
      <c r="D15" s="6"/>
      <c r="E15" s="6"/>
      <c r="F15" s="6"/>
      <c r="G15" s="6"/>
      <c r="H15" s="6"/>
      <c r="I15" s="6"/>
      <c r="J15" s="6">
        <v>234</v>
      </c>
      <c r="K15" s="12"/>
      <c r="N15" s="132"/>
      <c r="O15" s="132"/>
      <c r="P15" s="132"/>
      <c r="Q15" s="132"/>
      <c r="R15" s="132"/>
      <c r="S15" s="132"/>
      <c r="T15" s="132"/>
      <c r="U15" s="132"/>
      <c r="V15" s="132"/>
      <c r="W15" s="132"/>
      <c r="X15" s="132"/>
    </row>
    <row r="16" spans="1:24" x14ac:dyDescent="0.2">
      <c r="A16" s="19" t="s">
        <v>77</v>
      </c>
      <c r="B16" s="11" t="s">
        <v>21</v>
      </c>
      <c r="C16" s="12"/>
      <c r="D16" s="12"/>
      <c r="E16" s="12"/>
      <c r="F16" s="12"/>
      <c r="G16" s="12"/>
      <c r="H16" s="12"/>
      <c r="I16" s="12"/>
      <c r="J16" s="12">
        <f>J13+J14/3</f>
        <v>215.33333333333334</v>
      </c>
      <c r="K16" s="12"/>
    </row>
    <row r="17" spans="1:24" x14ac:dyDescent="0.2">
      <c r="A17" s="19" t="s">
        <v>77</v>
      </c>
      <c r="B17" s="8" t="s">
        <v>25</v>
      </c>
      <c r="N17" s="132" t="s">
        <v>138</v>
      </c>
      <c r="O17" s="132"/>
      <c r="P17" s="132"/>
      <c r="Q17" s="132"/>
      <c r="R17" s="132"/>
      <c r="S17" s="132"/>
      <c r="T17" s="132"/>
      <c r="U17" s="132"/>
      <c r="V17" s="132"/>
      <c r="W17" s="132"/>
      <c r="X17" s="132"/>
    </row>
    <row r="18" spans="1:24" x14ac:dyDescent="0.2">
      <c r="A18" s="19" t="s">
        <v>77</v>
      </c>
      <c r="N18" s="132"/>
      <c r="O18" s="132"/>
      <c r="P18" s="132"/>
      <c r="Q18" s="132"/>
      <c r="R18" s="132"/>
      <c r="S18" s="132"/>
      <c r="T18" s="132"/>
      <c r="U18" s="132"/>
      <c r="V18" s="132"/>
      <c r="W18" s="132"/>
      <c r="X18" s="132"/>
    </row>
    <row r="19" spans="1:24" x14ac:dyDescent="0.2">
      <c r="A19" s="19" t="s">
        <v>77</v>
      </c>
      <c r="N19" s="132"/>
      <c r="O19" s="132"/>
      <c r="P19" s="132"/>
      <c r="Q19" s="132"/>
      <c r="R19" s="132"/>
      <c r="S19" s="132"/>
      <c r="T19" s="132"/>
      <c r="U19" s="132"/>
      <c r="V19" s="132"/>
      <c r="W19" s="132"/>
      <c r="X19" s="132"/>
    </row>
    <row r="20" spans="1:24" ht="15" x14ac:dyDescent="0.25">
      <c r="A20" s="19" t="s">
        <v>77</v>
      </c>
      <c r="B20" s="3" t="s">
        <v>11</v>
      </c>
      <c r="C20" s="99" t="s">
        <v>67</v>
      </c>
      <c r="D20" s="99" t="s">
        <v>68</v>
      </c>
      <c r="E20" s="99" t="s">
        <v>82</v>
      </c>
      <c r="F20" s="99" t="s">
        <v>85</v>
      </c>
      <c r="G20" s="99" t="s">
        <v>89</v>
      </c>
      <c r="H20" s="99" t="s">
        <v>92</v>
      </c>
      <c r="I20" s="99" t="s">
        <v>93</v>
      </c>
      <c r="J20" s="99" t="s">
        <v>140</v>
      </c>
      <c r="K20" s="112" t="s">
        <v>94</v>
      </c>
      <c r="M20" s="61"/>
      <c r="N20" s="132"/>
      <c r="O20" s="132"/>
      <c r="P20" s="132"/>
      <c r="Q20" s="132"/>
      <c r="R20" s="132"/>
      <c r="S20" s="132"/>
      <c r="T20" s="132"/>
      <c r="U20" s="132"/>
      <c r="V20" s="132"/>
      <c r="W20" s="132"/>
      <c r="X20" s="132"/>
    </row>
    <row r="21" spans="1:24" x14ac:dyDescent="0.2">
      <c r="A21" s="19" t="s">
        <v>77</v>
      </c>
      <c r="B21" s="6" t="s">
        <v>2</v>
      </c>
      <c r="C21" s="6"/>
      <c r="D21" s="6"/>
      <c r="E21" s="6"/>
      <c r="F21" s="6"/>
      <c r="G21" s="6"/>
      <c r="H21" s="6"/>
      <c r="I21" s="6"/>
      <c r="J21" s="6"/>
      <c r="K21" s="12"/>
    </row>
    <row r="22" spans="1:24" x14ac:dyDescent="0.2">
      <c r="A22" s="19" t="s">
        <v>77</v>
      </c>
      <c r="B22" s="6" t="s">
        <v>3</v>
      </c>
      <c r="C22" s="6"/>
      <c r="D22" s="6"/>
      <c r="E22" s="6"/>
      <c r="F22" s="6"/>
      <c r="G22" s="6"/>
      <c r="H22" s="6"/>
      <c r="I22" s="6"/>
      <c r="J22" s="6">
        <v>225</v>
      </c>
      <c r="K22" s="12"/>
    </row>
    <row r="23" spans="1:24" x14ac:dyDescent="0.2">
      <c r="A23" s="19" t="s">
        <v>77</v>
      </c>
      <c r="B23" s="6" t="s">
        <v>4</v>
      </c>
      <c r="C23" s="6"/>
      <c r="D23" s="6"/>
      <c r="E23" s="6"/>
      <c r="F23" s="6"/>
      <c r="G23" s="6"/>
      <c r="H23" s="6"/>
      <c r="I23" s="6"/>
      <c r="J23" s="6">
        <v>142</v>
      </c>
      <c r="K23" s="12"/>
    </row>
    <row r="24" spans="1:24" x14ac:dyDescent="0.2">
      <c r="A24" s="19" t="s">
        <v>77</v>
      </c>
      <c r="B24" s="6" t="s">
        <v>5</v>
      </c>
      <c r="C24" s="6"/>
      <c r="D24" s="6"/>
      <c r="E24" s="6"/>
      <c r="F24" s="6"/>
      <c r="G24" s="6"/>
      <c r="H24" s="6"/>
      <c r="I24" s="6"/>
      <c r="J24" s="6">
        <v>367</v>
      </c>
      <c r="K24" s="12"/>
    </row>
    <row r="25" spans="1:24" x14ac:dyDescent="0.2">
      <c r="A25" s="19" t="s">
        <v>77</v>
      </c>
      <c r="B25" s="11" t="s">
        <v>21</v>
      </c>
      <c r="C25" s="12"/>
      <c r="D25" s="12"/>
      <c r="E25" s="12"/>
      <c r="F25" s="12"/>
      <c r="G25" s="12"/>
      <c r="H25" s="12"/>
      <c r="I25" s="12"/>
      <c r="J25" s="101">
        <f>J22+J23/3</f>
        <v>272.33333333333331</v>
      </c>
      <c r="K25" s="12"/>
    </row>
    <row r="26" spans="1:24" x14ac:dyDescent="0.2">
      <c r="A26" s="19" t="s">
        <v>77</v>
      </c>
      <c r="B26" s="8" t="s">
        <v>25</v>
      </c>
      <c r="C26" s="10"/>
      <c r="D26" s="10"/>
      <c r="E26" s="10"/>
      <c r="F26" s="10"/>
      <c r="G26" s="10"/>
      <c r="H26" s="10"/>
      <c r="I26" s="10"/>
      <c r="J26" s="10"/>
      <c r="K26" s="10"/>
    </row>
    <row r="27" spans="1:24" ht="13.5" x14ac:dyDescent="0.25">
      <c r="A27" s="19" t="s">
        <v>77</v>
      </c>
      <c r="B27" s="93" t="s">
        <v>95</v>
      </c>
    </row>
    <row r="28" spans="1:24" x14ac:dyDescent="0.2">
      <c r="A28" s="19" t="s">
        <v>77</v>
      </c>
    </row>
    <row r="29" spans="1:24" ht="12.75" customHeight="1" x14ac:dyDescent="0.2">
      <c r="A29" s="19" t="s">
        <v>77</v>
      </c>
      <c r="B29" s="2" t="s">
        <v>18</v>
      </c>
      <c r="N29" s="128" t="s">
        <v>103</v>
      </c>
      <c r="O29" s="128"/>
      <c r="P29" s="128"/>
      <c r="Q29" s="128"/>
      <c r="R29" s="128"/>
      <c r="S29" s="128"/>
      <c r="T29" s="128"/>
      <c r="U29" s="128"/>
      <c r="V29" s="128"/>
      <c r="W29" s="128"/>
      <c r="X29" s="128"/>
    </row>
    <row r="30" spans="1:24" x14ac:dyDescent="0.2">
      <c r="A30" s="19" t="s">
        <v>77</v>
      </c>
      <c r="N30" s="128"/>
      <c r="O30" s="128"/>
      <c r="P30" s="128"/>
      <c r="Q30" s="128"/>
      <c r="R30" s="128"/>
      <c r="S30" s="128"/>
      <c r="T30" s="128"/>
      <c r="U30" s="128"/>
      <c r="V30" s="128"/>
      <c r="W30" s="128"/>
      <c r="X30" s="128"/>
    </row>
    <row r="31" spans="1:24" x14ac:dyDescent="0.2">
      <c r="A31" s="19" t="s">
        <v>77</v>
      </c>
      <c r="C31" s="99" t="s">
        <v>67</v>
      </c>
      <c r="D31" s="99" t="s">
        <v>68</v>
      </c>
      <c r="E31" s="99" t="s">
        <v>82</v>
      </c>
      <c r="F31" s="99" t="s">
        <v>85</v>
      </c>
      <c r="G31" s="99" t="s">
        <v>89</v>
      </c>
      <c r="H31" s="99" t="s">
        <v>92</v>
      </c>
      <c r="I31" s="99" t="s">
        <v>93</v>
      </c>
      <c r="J31" s="99" t="s">
        <v>140</v>
      </c>
      <c r="K31" s="112" t="s">
        <v>94</v>
      </c>
      <c r="N31" s="128"/>
      <c r="O31" s="128"/>
      <c r="P31" s="128"/>
      <c r="Q31" s="128"/>
      <c r="R31" s="128"/>
      <c r="S31" s="128"/>
      <c r="T31" s="128"/>
      <c r="U31" s="128"/>
      <c r="V31" s="128"/>
      <c r="W31" s="128"/>
      <c r="X31" s="128"/>
    </row>
    <row r="32" spans="1:24" x14ac:dyDescent="0.2">
      <c r="A32" s="19" t="s">
        <v>77</v>
      </c>
      <c r="B32" s="21" t="s">
        <v>1</v>
      </c>
      <c r="C32" s="6"/>
      <c r="D32" s="6"/>
      <c r="E32" s="6"/>
      <c r="F32" s="6"/>
      <c r="G32" s="6"/>
      <c r="H32" s="6"/>
      <c r="I32" s="6"/>
      <c r="J32" s="6">
        <v>48</v>
      </c>
      <c r="K32" s="12"/>
    </row>
    <row r="33" spans="1:14" x14ac:dyDescent="0.2">
      <c r="A33" s="19" t="s">
        <v>77</v>
      </c>
      <c r="B33" s="21" t="s">
        <v>11</v>
      </c>
      <c r="C33" s="6"/>
      <c r="D33" s="6"/>
      <c r="E33" s="6"/>
      <c r="F33" s="6"/>
      <c r="G33" s="6"/>
      <c r="H33" s="6"/>
      <c r="I33" s="6"/>
      <c r="J33" s="6">
        <v>153</v>
      </c>
      <c r="K33" s="12"/>
    </row>
    <row r="34" spans="1:14" ht="13.5" x14ac:dyDescent="0.25">
      <c r="A34" s="19" t="s">
        <v>77</v>
      </c>
      <c r="B34" s="93" t="s">
        <v>96</v>
      </c>
    </row>
    <row r="35" spans="1:14" ht="12.75" customHeight="1" x14ac:dyDescent="0.2">
      <c r="A35" s="19" t="s">
        <v>77</v>
      </c>
    </row>
    <row r="36" spans="1:14" x14ac:dyDescent="0.2">
      <c r="A36" s="19" t="s">
        <v>77</v>
      </c>
      <c r="B36" s="2" t="s">
        <v>19</v>
      </c>
    </row>
    <row r="37" spans="1:14" x14ac:dyDescent="0.2">
      <c r="A37" s="19" t="s">
        <v>77</v>
      </c>
    </row>
    <row r="38" spans="1:14" x14ac:dyDescent="0.2">
      <c r="A38" s="19" t="s">
        <v>77</v>
      </c>
      <c r="C38" s="99" t="s">
        <v>67</v>
      </c>
      <c r="D38" s="99" t="s">
        <v>68</v>
      </c>
      <c r="E38" s="99" t="s">
        <v>82</v>
      </c>
      <c r="F38" s="99" t="s">
        <v>85</v>
      </c>
      <c r="G38" s="99" t="s">
        <v>89</v>
      </c>
      <c r="H38" s="99" t="s">
        <v>92</v>
      </c>
      <c r="I38" s="99" t="s">
        <v>93</v>
      </c>
      <c r="J38" s="99" t="s">
        <v>140</v>
      </c>
      <c r="K38" s="112" t="s">
        <v>94</v>
      </c>
    </row>
    <row r="39" spans="1:14" x14ac:dyDescent="0.2">
      <c r="A39" s="19" t="s">
        <v>77</v>
      </c>
      <c r="B39" s="21" t="s">
        <v>1</v>
      </c>
      <c r="C39" s="12"/>
      <c r="D39" s="12"/>
      <c r="E39" s="12"/>
      <c r="F39" s="12"/>
      <c r="G39" s="12"/>
      <c r="H39" s="12"/>
      <c r="I39" s="12"/>
      <c r="J39" s="12">
        <f t="shared" ref="J39" si="0">J15/J32</f>
        <v>4.875</v>
      </c>
      <c r="K39" s="12"/>
    </row>
    <row r="40" spans="1:14" x14ac:dyDescent="0.2">
      <c r="A40" s="19" t="s">
        <v>77</v>
      </c>
      <c r="B40" s="21" t="s">
        <v>11</v>
      </c>
      <c r="C40" s="12" t="e">
        <f t="shared" ref="C40:J40" si="1">C24/C33</f>
        <v>#DIV/0!</v>
      </c>
      <c r="D40" s="12" t="e">
        <f t="shared" si="1"/>
        <v>#DIV/0!</v>
      </c>
      <c r="E40" s="12" t="e">
        <f t="shared" si="1"/>
        <v>#DIV/0!</v>
      </c>
      <c r="F40" s="12"/>
      <c r="G40" s="12"/>
      <c r="H40" s="12"/>
      <c r="I40" s="12"/>
      <c r="J40" s="12">
        <f t="shared" si="1"/>
        <v>2.3986928104575163</v>
      </c>
      <c r="K40" s="12"/>
    </row>
    <row r="41" spans="1:14" x14ac:dyDescent="0.2">
      <c r="A41" s="19" t="s">
        <v>77</v>
      </c>
      <c r="B41" s="10"/>
      <c r="C41" s="10"/>
      <c r="D41" s="10"/>
      <c r="E41" s="10"/>
      <c r="F41" s="10"/>
      <c r="G41" s="10"/>
      <c r="H41" s="10"/>
      <c r="I41" s="10"/>
      <c r="J41" s="10"/>
      <c r="K41" s="10"/>
    </row>
    <row r="42" spans="1:14" x14ac:dyDescent="0.2">
      <c r="A42" s="19" t="s">
        <v>77</v>
      </c>
    </row>
    <row r="43" spans="1:14" x14ac:dyDescent="0.2">
      <c r="A43" s="19" t="s">
        <v>77</v>
      </c>
      <c r="B43" s="2" t="s">
        <v>7</v>
      </c>
      <c r="N43" s="114" t="s">
        <v>157</v>
      </c>
    </row>
    <row r="44" spans="1:14" x14ac:dyDescent="0.2">
      <c r="A44" s="19" t="s">
        <v>77</v>
      </c>
    </row>
    <row r="45" spans="1:14" x14ac:dyDescent="0.2">
      <c r="A45" s="19" t="s">
        <v>77</v>
      </c>
      <c r="B45" s="100"/>
      <c r="C45" s="99" t="s">
        <v>67</v>
      </c>
      <c r="D45" s="99" t="s">
        <v>68</v>
      </c>
      <c r="E45" s="99" t="s">
        <v>82</v>
      </c>
      <c r="F45" s="99" t="s">
        <v>85</v>
      </c>
      <c r="G45" s="99" t="s">
        <v>89</v>
      </c>
      <c r="H45" s="99" t="s">
        <v>92</v>
      </c>
      <c r="I45" s="99" t="s">
        <v>93</v>
      </c>
      <c r="J45" s="99" t="s">
        <v>140</v>
      </c>
      <c r="K45" s="112" t="s">
        <v>94</v>
      </c>
    </row>
    <row r="46" spans="1:14" x14ac:dyDescent="0.2">
      <c r="A46" s="19" t="s">
        <v>77</v>
      </c>
      <c r="B46" s="6" t="s">
        <v>20</v>
      </c>
      <c r="C46" s="102"/>
      <c r="D46" s="102"/>
      <c r="E46" s="102"/>
      <c r="F46" s="102"/>
      <c r="G46" s="102"/>
      <c r="H46" s="102"/>
      <c r="I46" s="102"/>
      <c r="J46" s="102">
        <v>3598</v>
      </c>
      <c r="K46" s="101"/>
    </row>
    <row r="47" spans="1:14" x14ac:dyDescent="0.2">
      <c r="A47" s="19" t="s">
        <v>77</v>
      </c>
      <c r="B47" s="6" t="s">
        <v>11</v>
      </c>
      <c r="C47" s="102"/>
      <c r="D47" s="102"/>
      <c r="E47" s="102"/>
      <c r="F47" s="102"/>
      <c r="G47" s="102"/>
      <c r="H47" s="102"/>
      <c r="I47" s="102"/>
      <c r="J47" s="102">
        <v>7052</v>
      </c>
      <c r="K47" s="101"/>
    </row>
    <row r="48" spans="1:14" x14ac:dyDescent="0.2">
      <c r="A48" s="19" t="s">
        <v>77</v>
      </c>
      <c r="B48" s="6" t="s">
        <v>5</v>
      </c>
      <c r="C48" s="102"/>
      <c r="D48" s="102"/>
      <c r="E48" s="102"/>
      <c r="F48" s="102"/>
      <c r="G48" s="102"/>
      <c r="H48" s="102"/>
      <c r="I48" s="102"/>
      <c r="J48" s="102">
        <v>10650</v>
      </c>
      <c r="K48" s="101"/>
    </row>
    <row r="49" spans="1:24" x14ac:dyDescent="0.2">
      <c r="A49" s="19" t="s">
        <v>77</v>
      </c>
    </row>
    <row r="50" spans="1:24" x14ac:dyDescent="0.2">
      <c r="A50" s="19" t="s">
        <v>77</v>
      </c>
    </row>
    <row r="51" spans="1:24" x14ac:dyDescent="0.2">
      <c r="A51" s="19" t="s">
        <v>77</v>
      </c>
      <c r="B51" s="2" t="s">
        <v>8</v>
      </c>
    </row>
    <row r="52" spans="1:24" x14ac:dyDescent="0.2">
      <c r="A52" s="19" t="s">
        <v>77</v>
      </c>
    </row>
    <row r="53" spans="1:24" x14ac:dyDescent="0.2">
      <c r="A53" s="19" t="s">
        <v>77</v>
      </c>
      <c r="B53" s="100"/>
      <c r="C53" s="99" t="s">
        <v>67</v>
      </c>
      <c r="D53" s="99" t="s">
        <v>68</v>
      </c>
      <c r="E53" s="99" t="s">
        <v>82</v>
      </c>
      <c r="F53" s="99" t="s">
        <v>85</v>
      </c>
      <c r="G53" s="99" t="s">
        <v>89</v>
      </c>
      <c r="H53" s="99" t="s">
        <v>92</v>
      </c>
      <c r="I53" s="99" t="s">
        <v>93</v>
      </c>
      <c r="J53" s="99" t="s">
        <v>140</v>
      </c>
      <c r="K53" s="112" t="s">
        <v>94</v>
      </c>
    </row>
    <row r="54" spans="1:24" x14ac:dyDescent="0.2">
      <c r="A54" s="19" t="s">
        <v>77</v>
      </c>
      <c r="B54" s="6" t="s">
        <v>9</v>
      </c>
      <c r="C54" s="6"/>
      <c r="D54" s="6"/>
      <c r="E54" s="6"/>
      <c r="F54" s="6"/>
      <c r="G54" s="6"/>
      <c r="H54" s="6"/>
      <c r="I54" s="6"/>
      <c r="J54" s="6">
        <v>26</v>
      </c>
      <c r="K54" s="12"/>
    </row>
    <row r="55" spans="1:24" x14ac:dyDescent="0.2">
      <c r="A55" s="19" t="s">
        <v>77</v>
      </c>
      <c r="B55" s="6" t="s">
        <v>10</v>
      </c>
      <c r="C55" s="6"/>
      <c r="D55" s="6"/>
      <c r="E55" s="6"/>
      <c r="F55" s="6"/>
      <c r="G55" s="6"/>
      <c r="H55" s="6"/>
      <c r="I55" s="6"/>
      <c r="J55" s="6">
        <v>27</v>
      </c>
      <c r="K55" s="12"/>
    </row>
    <row r="56" spans="1:24" x14ac:dyDescent="0.2">
      <c r="A56" s="19" t="s">
        <v>77</v>
      </c>
      <c r="B56" s="6" t="s">
        <v>11</v>
      </c>
      <c r="C56" s="27"/>
      <c r="D56" s="27"/>
      <c r="E56" s="27"/>
      <c r="F56" s="27"/>
      <c r="G56" s="27"/>
      <c r="H56" s="27"/>
      <c r="I56" s="27"/>
      <c r="J56" s="27">
        <v>21</v>
      </c>
      <c r="K56" s="12"/>
    </row>
    <row r="57" spans="1:24" x14ac:dyDescent="0.2">
      <c r="A57" s="19" t="s">
        <v>77</v>
      </c>
      <c r="B57" s="16" t="s">
        <v>22</v>
      </c>
    </row>
    <row r="58" spans="1:24" x14ac:dyDescent="0.2">
      <c r="A58" s="19" t="s">
        <v>77</v>
      </c>
    </row>
    <row r="59" spans="1:24" x14ac:dyDescent="0.2">
      <c r="A59" s="19" t="s">
        <v>77</v>
      </c>
    </row>
    <row r="60" spans="1:24" x14ac:dyDescent="0.2">
      <c r="A60" s="19" t="s">
        <v>77</v>
      </c>
      <c r="B60" s="2" t="s">
        <v>24</v>
      </c>
      <c r="D60" s="78" t="s">
        <v>90</v>
      </c>
      <c r="N60" s="128" t="s">
        <v>101</v>
      </c>
      <c r="O60" s="128"/>
      <c r="P60" s="128"/>
      <c r="Q60" s="128"/>
      <c r="R60" s="128"/>
      <c r="S60" s="128"/>
      <c r="T60" s="128"/>
      <c r="U60" s="128"/>
      <c r="V60" s="128"/>
      <c r="W60" s="128"/>
      <c r="X60" s="128"/>
    </row>
    <row r="61" spans="1:24" x14ac:dyDescent="0.2">
      <c r="A61" s="19" t="s">
        <v>77</v>
      </c>
      <c r="B61" s="104" t="s">
        <v>100</v>
      </c>
      <c r="N61" s="128"/>
      <c r="O61" s="128"/>
      <c r="P61" s="128"/>
      <c r="Q61" s="128"/>
      <c r="R61" s="128"/>
      <c r="S61" s="128"/>
      <c r="T61" s="128"/>
      <c r="U61" s="128"/>
      <c r="V61" s="128"/>
      <c r="W61" s="128"/>
      <c r="X61" s="128"/>
    </row>
    <row r="62" spans="1:24" x14ac:dyDescent="0.2">
      <c r="A62" s="19" t="s">
        <v>77</v>
      </c>
      <c r="B62" s="100"/>
      <c r="C62" s="99" t="s">
        <v>67</v>
      </c>
      <c r="D62" s="99" t="s">
        <v>68</v>
      </c>
      <c r="E62" s="99" t="s">
        <v>82</v>
      </c>
      <c r="F62" s="99" t="s">
        <v>85</v>
      </c>
      <c r="G62" s="99" t="s">
        <v>89</v>
      </c>
      <c r="H62" s="99" t="s">
        <v>92</v>
      </c>
      <c r="I62" s="99" t="s">
        <v>93</v>
      </c>
      <c r="J62" s="99" t="s">
        <v>140</v>
      </c>
      <c r="K62" s="112" t="s">
        <v>94</v>
      </c>
    </row>
    <row r="63" spans="1:24" x14ac:dyDescent="0.2">
      <c r="A63" s="19" t="s">
        <v>77</v>
      </c>
      <c r="B63" s="6" t="s">
        <v>3</v>
      </c>
      <c r="C63" s="17"/>
      <c r="D63" s="29"/>
      <c r="E63" s="17"/>
      <c r="F63" s="17"/>
      <c r="G63" s="17"/>
      <c r="H63" s="17"/>
      <c r="I63" s="17"/>
      <c r="J63" s="17">
        <v>21</v>
      </c>
      <c r="K63" s="12"/>
      <c r="L63" s="112"/>
      <c r="N63" s="132" t="s">
        <v>139</v>
      </c>
      <c r="O63" s="132"/>
      <c r="P63" s="132"/>
      <c r="Q63" s="132"/>
      <c r="R63" s="132"/>
      <c r="S63" s="132"/>
      <c r="T63" s="132"/>
      <c r="U63" s="132"/>
      <c r="V63" s="132"/>
      <c r="W63" s="132"/>
      <c r="X63" s="132"/>
    </row>
    <row r="64" spans="1:24" x14ac:dyDescent="0.2">
      <c r="A64" s="19" t="s">
        <v>77</v>
      </c>
      <c r="B64" s="6" t="s">
        <v>4</v>
      </c>
      <c r="C64" s="17"/>
      <c r="D64" s="29"/>
      <c r="E64" s="17"/>
      <c r="F64" s="17"/>
      <c r="G64" s="17"/>
      <c r="H64" s="17"/>
      <c r="I64" s="17"/>
      <c r="J64" s="17">
        <v>7</v>
      </c>
      <c r="K64" s="12"/>
      <c r="L64" s="10"/>
      <c r="N64" s="132"/>
      <c r="O64" s="132"/>
      <c r="P64" s="132"/>
      <c r="Q64" s="132"/>
      <c r="R64" s="132"/>
      <c r="S64" s="132"/>
      <c r="T64" s="132"/>
      <c r="U64" s="132"/>
      <c r="V64" s="132"/>
      <c r="W64" s="132"/>
      <c r="X64" s="132"/>
    </row>
    <row r="65" spans="1:24" x14ac:dyDescent="0.2">
      <c r="A65" s="19" t="s">
        <v>77</v>
      </c>
      <c r="B65" s="6" t="s">
        <v>5</v>
      </c>
      <c r="C65" s="6"/>
      <c r="D65" s="6"/>
      <c r="E65" s="6"/>
      <c r="F65" s="6"/>
      <c r="G65" s="6"/>
      <c r="H65" s="6"/>
      <c r="I65" s="6"/>
      <c r="J65" s="6">
        <v>28</v>
      </c>
      <c r="K65" s="12"/>
      <c r="L65" s="10"/>
      <c r="M65" s="10"/>
      <c r="N65" s="132"/>
      <c r="O65" s="132"/>
      <c r="P65" s="132"/>
      <c r="Q65" s="132"/>
      <c r="R65" s="132"/>
      <c r="S65" s="132"/>
      <c r="T65" s="132"/>
      <c r="U65" s="132"/>
      <c r="V65" s="132"/>
      <c r="W65" s="132"/>
      <c r="X65" s="132"/>
    </row>
    <row r="66" spans="1:24" x14ac:dyDescent="0.2">
      <c r="A66" s="19" t="s">
        <v>77</v>
      </c>
      <c r="B66" s="11" t="s">
        <v>23</v>
      </c>
      <c r="C66" s="12"/>
      <c r="D66" s="12"/>
      <c r="E66" s="12"/>
      <c r="F66" s="12"/>
      <c r="G66" s="12"/>
      <c r="H66" s="12"/>
      <c r="I66" s="12"/>
      <c r="J66" s="12">
        <f t="shared" ref="J66" si="2">J63+J64/3</f>
        <v>23.333333333333332</v>
      </c>
      <c r="K66" s="12"/>
      <c r="L66" s="10"/>
      <c r="M66" s="10"/>
      <c r="N66" s="132"/>
      <c r="O66" s="132"/>
      <c r="P66" s="132"/>
      <c r="Q66" s="132"/>
      <c r="R66" s="132"/>
      <c r="S66" s="132"/>
      <c r="T66" s="132"/>
      <c r="U66" s="132"/>
      <c r="V66" s="132"/>
      <c r="W66" s="132"/>
      <c r="X66" s="132"/>
    </row>
    <row r="67" spans="1:24" x14ac:dyDescent="0.2">
      <c r="A67" s="19" t="s">
        <v>77</v>
      </c>
      <c r="B67" s="8" t="s">
        <v>26</v>
      </c>
      <c r="L67" s="14"/>
      <c r="M67" s="14"/>
      <c r="N67" s="14"/>
    </row>
    <row r="68" spans="1:24" x14ac:dyDescent="0.2">
      <c r="A68" s="19" t="s">
        <v>77</v>
      </c>
    </row>
    <row r="69" spans="1:24" x14ac:dyDescent="0.2">
      <c r="A69" s="19" t="s">
        <v>77</v>
      </c>
    </row>
    <row r="70" spans="1:24" x14ac:dyDescent="0.2">
      <c r="A70" s="19" t="s">
        <v>77</v>
      </c>
      <c r="B70" s="2" t="s">
        <v>27</v>
      </c>
    </row>
    <row r="71" spans="1:24" x14ac:dyDescent="0.2">
      <c r="A71" s="19" t="s">
        <v>77</v>
      </c>
      <c r="B71" s="2"/>
    </row>
    <row r="72" spans="1:24" x14ac:dyDescent="0.2">
      <c r="A72" s="19" t="s">
        <v>77</v>
      </c>
      <c r="C72" s="99" t="s">
        <v>67</v>
      </c>
      <c r="D72" s="99" t="s">
        <v>68</v>
      </c>
      <c r="E72" s="99" t="s">
        <v>82</v>
      </c>
      <c r="F72" s="99" t="s">
        <v>85</v>
      </c>
      <c r="G72" s="99" t="s">
        <v>89</v>
      </c>
      <c r="H72" s="99" t="s">
        <v>92</v>
      </c>
      <c r="I72" s="99" t="s">
        <v>93</v>
      </c>
      <c r="J72" s="99" t="s">
        <v>140</v>
      </c>
      <c r="K72" s="112" t="s">
        <v>94</v>
      </c>
    </row>
    <row r="73" spans="1:24" x14ac:dyDescent="0.2">
      <c r="A73" s="19" t="s">
        <v>77</v>
      </c>
      <c r="B73" s="6" t="s">
        <v>6</v>
      </c>
      <c r="C73" s="12"/>
      <c r="D73" s="12" t="e">
        <f>(D16+D25)/D66</f>
        <v>#DIV/0!</v>
      </c>
      <c r="E73" s="12" t="e">
        <f>(E16+E25)/E66</f>
        <v>#DIV/0!</v>
      </c>
      <c r="F73" s="12"/>
      <c r="G73" s="12"/>
      <c r="H73" s="12"/>
      <c r="I73" s="12"/>
      <c r="J73" s="12">
        <f>(J25+J16)/J66</f>
        <v>20.9</v>
      </c>
      <c r="K73" s="12"/>
    </row>
    <row r="74" spans="1:24" x14ac:dyDescent="0.2">
      <c r="A74" s="19" t="s">
        <v>77</v>
      </c>
      <c r="C74" s="10"/>
      <c r="D74" s="10"/>
      <c r="E74" s="10"/>
      <c r="F74" s="10"/>
      <c r="G74" s="10"/>
      <c r="H74" s="10"/>
      <c r="I74" s="10"/>
      <c r="J74" s="10"/>
      <c r="K74" s="10"/>
    </row>
    <row r="75" spans="1:24" x14ac:dyDescent="0.2">
      <c r="A75" s="19" t="s">
        <v>77</v>
      </c>
    </row>
    <row r="76" spans="1:24" x14ac:dyDescent="0.2">
      <c r="A76" s="19" t="s">
        <v>77</v>
      </c>
      <c r="B76" s="2" t="s">
        <v>14</v>
      </c>
    </row>
    <row r="77" spans="1:24" x14ac:dyDescent="0.2">
      <c r="A77" s="19" t="s">
        <v>77</v>
      </c>
      <c r="B77" s="2"/>
    </row>
    <row r="78" spans="1:24" x14ac:dyDescent="0.2">
      <c r="A78" s="19" t="s">
        <v>77</v>
      </c>
      <c r="C78" s="99" t="s">
        <v>67</v>
      </c>
      <c r="D78" s="99" t="s">
        <v>68</v>
      </c>
      <c r="E78" s="99" t="s">
        <v>82</v>
      </c>
      <c r="F78" s="99" t="s">
        <v>85</v>
      </c>
      <c r="G78" s="99" t="s">
        <v>85</v>
      </c>
      <c r="H78" s="99" t="s">
        <v>92</v>
      </c>
      <c r="I78" s="99" t="s">
        <v>93</v>
      </c>
      <c r="J78" s="99" t="s">
        <v>140</v>
      </c>
      <c r="K78" s="112" t="s">
        <v>94</v>
      </c>
    </row>
    <row r="79" spans="1:24" x14ac:dyDescent="0.2">
      <c r="A79" s="19" t="s">
        <v>77</v>
      </c>
      <c r="B79" s="6" t="s">
        <v>12</v>
      </c>
      <c r="C79" s="12"/>
      <c r="D79" s="12" t="e">
        <f t="shared" ref="D79:J79" si="3">D48/D66</f>
        <v>#DIV/0!</v>
      </c>
      <c r="E79" s="12" t="e">
        <f t="shared" si="3"/>
        <v>#DIV/0!</v>
      </c>
      <c r="F79" s="12"/>
      <c r="G79" s="12"/>
      <c r="H79" s="12"/>
      <c r="I79" s="12"/>
      <c r="J79" s="12">
        <f t="shared" si="3"/>
        <v>456.42857142857144</v>
      </c>
      <c r="K79" s="12"/>
    </row>
    <row r="80" spans="1:24" x14ac:dyDescent="0.2">
      <c r="A80" s="19" t="s">
        <v>77</v>
      </c>
      <c r="C80" s="10"/>
      <c r="D80" s="10"/>
      <c r="E80" s="10"/>
      <c r="F80" s="10"/>
      <c r="G80" s="10"/>
      <c r="H80" s="99"/>
      <c r="I80" s="99"/>
      <c r="J80" s="99"/>
      <c r="K80" s="10"/>
    </row>
    <row r="81" spans="8:10" x14ac:dyDescent="0.2">
      <c r="H81" s="99"/>
      <c r="I81" s="99"/>
      <c r="J81" s="99"/>
    </row>
  </sheetData>
  <mergeCells count="7">
    <mergeCell ref="N63:X66"/>
    <mergeCell ref="N17:X20"/>
    <mergeCell ref="B7:F7"/>
    <mergeCell ref="N9:X10"/>
    <mergeCell ref="N12:X15"/>
    <mergeCell ref="N29:X31"/>
    <mergeCell ref="N60:X61"/>
  </mergeCells>
  <pageMargins left="0.8" right="0.25" top="0.5" bottom="0.5" header="0.5" footer="0.5"/>
  <pageSetup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W81"/>
  <sheetViews>
    <sheetView topLeftCell="B19" zoomScaleNormal="100" workbookViewId="0">
      <selection activeCell="N75" sqref="N75"/>
    </sheetView>
  </sheetViews>
  <sheetFormatPr defaultRowHeight="12.75" x14ac:dyDescent="0.2"/>
  <cols>
    <col min="1" max="1" width="15.85546875" hidden="1" customWidth="1"/>
    <col min="2" max="2" width="18.7109375" customWidth="1"/>
    <col min="3" max="4" width="12.7109375" hidden="1" customWidth="1"/>
    <col min="5" max="10" width="12.7109375" customWidth="1"/>
  </cols>
  <sheetData>
    <row r="1" spans="1:23" x14ac:dyDescent="0.2">
      <c r="A1" s="19" t="s">
        <v>78</v>
      </c>
      <c r="B1" s="15" t="s">
        <v>0</v>
      </c>
      <c r="C1" s="15"/>
      <c r="D1" s="15"/>
      <c r="E1" s="15"/>
      <c r="F1" s="20"/>
      <c r="G1" s="20"/>
      <c r="H1" s="20"/>
      <c r="I1" s="20"/>
      <c r="J1" s="20"/>
    </row>
    <row r="2" spans="1:23" x14ac:dyDescent="0.2">
      <c r="A2" s="19" t="s">
        <v>78</v>
      </c>
      <c r="B2" s="15" t="s">
        <v>91</v>
      </c>
      <c r="C2" s="15"/>
      <c r="D2" s="15"/>
      <c r="E2" s="15"/>
      <c r="F2" s="48"/>
      <c r="G2" s="48"/>
      <c r="H2" s="48"/>
      <c r="I2" s="48"/>
      <c r="J2" s="20"/>
    </row>
    <row r="3" spans="1:23" x14ac:dyDescent="0.2">
      <c r="A3" s="19" t="s">
        <v>78</v>
      </c>
    </row>
    <row r="4" spans="1:23" x14ac:dyDescent="0.2">
      <c r="A4" s="19" t="s">
        <v>78</v>
      </c>
      <c r="B4" s="113" t="s">
        <v>109</v>
      </c>
      <c r="C4" s="15"/>
      <c r="D4" s="15"/>
      <c r="E4" s="15"/>
      <c r="F4" s="15"/>
      <c r="G4" s="15"/>
      <c r="H4" s="15"/>
      <c r="I4" s="15"/>
      <c r="J4" s="15"/>
    </row>
    <row r="5" spans="1:23" x14ac:dyDescent="0.2">
      <c r="A5" s="19" t="s">
        <v>78</v>
      </c>
      <c r="B5" s="1"/>
      <c r="C5" s="1"/>
      <c r="D5" s="1"/>
      <c r="E5" s="1"/>
      <c r="F5" s="1"/>
      <c r="H5" s="80"/>
      <c r="I5" s="88"/>
      <c r="J5" s="87"/>
    </row>
    <row r="6" spans="1:23" ht="18" x14ac:dyDescent="0.25">
      <c r="A6" s="19" t="s">
        <v>78</v>
      </c>
      <c r="B6" s="9" t="s">
        <v>86</v>
      </c>
      <c r="C6" s="1"/>
      <c r="D6" s="75"/>
      <c r="F6" s="1"/>
      <c r="G6" s="1"/>
      <c r="H6" s="80"/>
      <c r="I6" s="88"/>
      <c r="J6" s="39"/>
    </row>
    <row r="7" spans="1:23" ht="12.75" customHeight="1" x14ac:dyDescent="0.25">
      <c r="A7" s="19"/>
      <c r="B7" s="138"/>
      <c r="C7" s="138"/>
      <c r="D7" s="138"/>
      <c r="E7" s="138"/>
      <c r="F7" s="138"/>
      <c r="G7" s="51"/>
      <c r="H7" s="83"/>
      <c r="I7" s="91"/>
    </row>
    <row r="8" spans="1:23" x14ac:dyDescent="0.2">
      <c r="A8" s="19" t="s">
        <v>78</v>
      </c>
    </row>
    <row r="9" spans="1:23" x14ac:dyDescent="0.2">
      <c r="A9" s="19" t="s">
        <v>78</v>
      </c>
      <c r="B9" s="2" t="s">
        <v>16</v>
      </c>
      <c r="M9" s="131" t="s">
        <v>102</v>
      </c>
      <c r="N9" s="131"/>
      <c r="O9" s="131"/>
      <c r="P9" s="131"/>
      <c r="Q9" s="131"/>
      <c r="R9" s="131"/>
      <c r="S9" s="131"/>
      <c r="T9" s="131"/>
      <c r="U9" s="131"/>
      <c r="V9" s="131"/>
      <c r="W9" s="131"/>
    </row>
    <row r="10" spans="1:23" x14ac:dyDescent="0.2">
      <c r="A10" s="19" t="s">
        <v>78</v>
      </c>
      <c r="M10" s="131"/>
      <c r="N10" s="131"/>
      <c r="O10" s="131"/>
      <c r="P10" s="131"/>
      <c r="Q10" s="131"/>
      <c r="R10" s="131"/>
      <c r="S10" s="131"/>
      <c r="T10" s="131"/>
      <c r="U10" s="131"/>
      <c r="V10" s="131"/>
      <c r="W10" s="131"/>
    </row>
    <row r="11" spans="1:23" x14ac:dyDescent="0.2">
      <c r="A11" s="19" t="s">
        <v>78</v>
      </c>
      <c r="B11" s="3" t="s">
        <v>20</v>
      </c>
      <c r="C11" s="5" t="s">
        <v>67</v>
      </c>
      <c r="D11" s="5" t="s">
        <v>68</v>
      </c>
      <c r="E11" s="5" t="s">
        <v>82</v>
      </c>
      <c r="F11" s="5" t="s">
        <v>85</v>
      </c>
      <c r="G11" s="5" t="s">
        <v>89</v>
      </c>
      <c r="H11" s="5" t="s">
        <v>92</v>
      </c>
      <c r="I11" s="5" t="s">
        <v>93</v>
      </c>
      <c r="J11" s="4" t="s">
        <v>94</v>
      </c>
    </row>
    <row r="12" spans="1:23" x14ac:dyDescent="0.2">
      <c r="A12" s="19" t="s">
        <v>78</v>
      </c>
      <c r="B12" s="6" t="s">
        <v>2</v>
      </c>
      <c r="C12" s="6"/>
      <c r="D12" s="6"/>
      <c r="E12" s="6"/>
      <c r="F12" s="6"/>
      <c r="G12" s="6"/>
      <c r="H12" s="6"/>
      <c r="I12" s="6"/>
      <c r="J12" s="6"/>
      <c r="M12" s="132" t="s">
        <v>114</v>
      </c>
      <c r="N12" s="132"/>
      <c r="O12" s="132"/>
      <c r="P12" s="132"/>
      <c r="Q12" s="132"/>
      <c r="R12" s="132"/>
      <c r="S12" s="132"/>
      <c r="T12" s="132"/>
      <c r="U12" s="132"/>
      <c r="V12" s="132"/>
      <c r="W12" s="132"/>
    </row>
    <row r="13" spans="1:23" ht="15" x14ac:dyDescent="0.25">
      <c r="A13" s="19" t="s">
        <v>78</v>
      </c>
      <c r="B13" s="6" t="s">
        <v>3</v>
      </c>
      <c r="C13" s="6">
        <v>107</v>
      </c>
      <c r="D13" s="6">
        <v>154</v>
      </c>
      <c r="E13" s="6">
        <v>176</v>
      </c>
      <c r="F13" s="6">
        <v>224</v>
      </c>
      <c r="G13" s="6">
        <v>226</v>
      </c>
      <c r="H13" s="6">
        <v>196</v>
      </c>
      <c r="I13" s="6">
        <v>189</v>
      </c>
      <c r="J13" s="12">
        <f>AVERAGE(E13:I13)</f>
        <v>202.2</v>
      </c>
      <c r="L13" s="69"/>
      <c r="M13" s="132"/>
      <c r="N13" s="132"/>
      <c r="O13" s="132"/>
      <c r="P13" s="132"/>
      <c r="Q13" s="132"/>
      <c r="R13" s="132"/>
      <c r="S13" s="132"/>
      <c r="T13" s="132"/>
      <c r="U13" s="132"/>
      <c r="V13" s="132"/>
      <c r="W13" s="132"/>
    </row>
    <row r="14" spans="1:23" x14ac:dyDescent="0.2">
      <c r="A14" s="19" t="s">
        <v>78</v>
      </c>
      <c r="B14" s="6" t="s">
        <v>4</v>
      </c>
      <c r="C14" s="6">
        <v>103</v>
      </c>
      <c r="D14" s="6">
        <v>125</v>
      </c>
      <c r="E14" s="6">
        <v>180</v>
      </c>
      <c r="F14" s="6">
        <v>169</v>
      </c>
      <c r="G14" s="6">
        <v>23</v>
      </c>
      <c r="H14" s="6">
        <v>25</v>
      </c>
      <c r="I14" s="6">
        <v>19</v>
      </c>
      <c r="J14" s="12">
        <f t="shared" ref="J14:J16" si="0">AVERAGE(E14:I14)</f>
        <v>83.2</v>
      </c>
      <c r="M14" s="132"/>
      <c r="N14" s="132"/>
      <c r="O14" s="132"/>
      <c r="P14" s="132"/>
      <c r="Q14" s="132"/>
      <c r="R14" s="132"/>
      <c r="S14" s="132"/>
      <c r="T14" s="132"/>
      <c r="U14" s="132"/>
      <c r="V14" s="132"/>
      <c r="W14" s="132"/>
    </row>
    <row r="15" spans="1:23" x14ac:dyDescent="0.2">
      <c r="A15" s="19" t="s">
        <v>78</v>
      </c>
      <c r="B15" s="6" t="s">
        <v>5</v>
      </c>
      <c r="C15" s="6">
        <f>SUM(C13:C14)</f>
        <v>210</v>
      </c>
      <c r="D15" s="6">
        <f>SUM(D13:D14)</f>
        <v>279</v>
      </c>
      <c r="E15" s="6">
        <f>SUM(E13:E14)</f>
        <v>356</v>
      </c>
      <c r="F15" s="6">
        <f>SUM(F13:F14)</f>
        <v>393</v>
      </c>
      <c r="G15" s="6">
        <v>249</v>
      </c>
      <c r="H15" s="6">
        <v>221</v>
      </c>
      <c r="I15" s="6">
        <v>208</v>
      </c>
      <c r="J15" s="12">
        <f t="shared" si="0"/>
        <v>285.39999999999998</v>
      </c>
      <c r="M15" s="132"/>
      <c r="N15" s="132"/>
      <c r="O15" s="132"/>
      <c r="P15" s="132"/>
      <c r="Q15" s="132"/>
      <c r="R15" s="132"/>
      <c r="S15" s="132"/>
      <c r="T15" s="132"/>
      <c r="U15" s="132"/>
      <c r="V15" s="132"/>
      <c r="W15" s="132"/>
    </row>
    <row r="16" spans="1:23" x14ac:dyDescent="0.2">
      <c r="A16" s="19" t="s">
        <v>78</v>
      </c>
      <c r="B16" s="11" t="s">
        <v>21</v>
      </c>
      <c r="C16" s="12">
        <f t="shared" ref="C16:I16" si="1">C13+C14/3</f>
        <v>141.33333333333334</v>
      </c>
      <c r="D16" s="12">
        <f t="shared" si="1"/>
        <v>195.66666666666666</v>
      </c>
      <c r="E16" s="12">
        <f t="shared" si="1"/>
        <v>236</v>
      </c>
      <c r="F16" s="12">
        <f t="shared" si="1"/>
        <v>280.33333333333331</v>
      </c>
      <c r="G16" s="12">
        <f t="shared" si="1"/>
        <v>233.66666666666666</v>
      </c>
      <c r="H16" s="12">
        <f t="shared" si="1"/>
        <v>204.33333333333334</v>
      </c>
      <c r="I16" s="12">
        <f t="shared" si="1"/>
        <v>195.33333333333334</v>
      </c>
      <c r="J16" s="12">
        <f t="shared" si="0"/>
        <v>229.93333333333331</v>
      </c>
    </row>
    <row r="17" spans="1:23" x14ac:dyDescent="0.2">
      <c r="A17" s="19" t="s">
        <v>78</v>
      </c>
      <c r="B17" s="8" t="s">
        <v>25</v>
      </c>
    </row>
    <row r="18" spans="1:23" x14ac:dyDescent="0.2">
      <c r="A18" s="19" t="s">
        <v>78</v>
      </c>
    </row>
    <row r="19" spans="1:23" x14ac:dyDescent="0.2">
      <c r="A19" s="19" t="s">
        <v>78</v>
      </c>
    </row>
    <row r="20" spans="1:23" x14ac:dyDescent="0.2">
      <c r="A20" s="19" t="s">
        <v>78</v>
      </c>
      <c r="B20" s="3" t="s">
        <v>11</v>
      </c>
      <c r="C20" s="5" t="s">
        <v>67</v>
      </c>
      <c r="D20" s="5" t="s">
        <v>68</v>
      </c>
      <c r="E20" s="5" t="s">
        <v>82</v>
      </c>
      <c r="F20" s="5" t="s">
        <v>85</v>
      </c>
      <c r="G20" s="5" t="s">
        <v>89</v>
      </c>
      <c r="H20" s="5" t="s">
        <v>92</v>
      </c>
      <c r="I20" s="5" t="s">
        <v>93</v>
      </c>
      <c r="J20" s="4" t="s">
        <v>94</v>
      </c>
    </row>
    <row r="21" spans="1:23" x14ac:dyDescent="0.2">
      <c r="A21" s="19" t="s">
        <v>78</v>
      </c>
      <c r="B21" s="6" t="s">
        <v>2</v>
      </c>
      <c r="C21" s="6"/>
      <c r="D21" s="6"/>
      <c r="E21" s="6"/>
      <c r="F21" s="6"/>
      <c r="G21" s="6"/>
      <c r="H21" s="6"/>
      <c r="I21" s="6"/>
      <c r="J21" s="12"/>
    </row>
    <row r="22" spans="1:23" x14ac:dyDescent="0.2">
      <c r="A22" s="19" t="s">
        <v>78</v>
      </c>
      <c r="B22" s="6" t="s">
        <v>3</v>
      </c>
      <c r="C22" s="6">
        <v>156</v>
      </c>
      <c r="D22" s="6">
        <v>157</v>
      </c>
      <c r="E22" s="6">
        <v>153</v>
      </c>
      <c r="F22" s="6">
        <v>182</v>
      </c>
      <c r="G22" s="6">
        <v>209</v>
      </c>
      <c r="H22" s="6">
        <v>185</v>
      </c>
      <c r="I22" s="6">
        <v>198</v>
      </c>
      <c r="J22" s="12">
        <f t="shared" ref="J22:J24" si="2">AVERAGE(E22:I22)</f>
        <v>185.4</v>
      </c>
    </row>
    <row r="23" spans="1:23" x14ac:dyDescent="0.2">
      <c r="A23" s="19" t="s">
        <v>78</v>
      </c>
      <c r="B23" s="6" t="s">
        <v>4</v>
      </c>
      <c r="C23" s="6">
        <v>417</v>
      </c>
      <c r="D23" s="6">
        <v>340</v>
      </c>
      <c r="E23" s="6">
        <v>369</v>
      </c>
      <c r="F23" s="6">
        <v>376</v>
      </c>
      <c r="G23" s="6">
        <v>138</v>
      </c>
      <c r="H23" s="6">
        <v>168</v>
      </c>
      <c r="I23" s="6">
        <v>171</v>
      </c>
      <c r="J23" s="12">
        <f t="shared" si="2"/>
        <v>244.4</v>
      </c>
    </row>
    <row r="24" spans="1:23" x14ac:dyDescent="0.2">
      <c r="A24" s="19" t="s">
        <v>78</v>
      </c>
      <c r="B24" s="6" t="s">
        <v>5</v>
      </c>
      <c r="C24" s="6">
        <f>SUM(C22:C23)</f>
        <v>573</v>
      </c>
      <c r="D24" s="6">
        <f>SUM(D22:D23)</f>
        <v>497</v>
      </c>
      <c r="E24" s="6">
        <f>SUM(E22:E23)</f>
        <v>522</v>
      </c>
      <c r="F24" s="6">
        <f>SUM(F22:F23)</f>
        <v>558</v>
      </c>
      <c r="G24" s="6">
        <v>347</v>
      </c>
      <c r="H24" s="6">
        <v>353</v>
      </c>
      <c r="I24" s="6">
        <v>369</v>
      </c>
      <c r="J24" s="12">
        <f t="shared" si="2"/>
        <v>429.8</v>
      </c>
    </row>
    <row r="25" spans="1:23" x14ac:dyDescent="0.2">
      <c r="A25" s="19" t="s">
        <v>78</v>
      </c>
      <c r="B25" s="11" t="s">
        <v>21</v>
      </c>
      <c r="C25" s="12">
        <f t="shared" ref="C25:I25" si="3">C22+C23/3</f>
        <v>295</v>
      </c>
      <c r="D25" s="12">
        <f t="shared" si="3"/>
        <v>270.33333333333331</v>
      </c>
      <c r="E25" s="12">
        <f t="shared" si="3"/>
        <v>276</v>
      </c>
      <c r="F25" s="12">
        <f t="shared" si="3"/>
        <v>307.33333333333331</v>
      </c>
      <c r="G25" s="12">
        <f t="shared" si="3"/>
        <v>255</v>
      </c>
      <c r="H25" s="12">
        <f t="shared" si="3"/>
        <v>241</v>
      </c>
      <c r="I25" s="12">
        <f t="shared" si="3"/>
        <v>255</v>
      </c>
      <c r="J25" s="12">
        <f t="shared" ref="J25" si="4">AVERAGE(D25:H25)</f>
        <v>269.93333333333328</v>
      </c>
    </row>
    <row r="26" spans="1:23" x14ac:dyDescent="0.2">
      <c r="A26" s="19" t="s">
        <v>78</v>
      </c>
      <c r="B26" s="8" t="s">
        <v>25</v>
      </c>
      <c r="C26" s="10"/>
      <c r="D26" s="10"/>
      <c r="E26" s="10"/>
      <c r="F26" s="10"/>
      <c r="G26" s="10"/>
      <c r="H26" s="10"/>
      <c r="I26" s="10"/>
      <c r="J26" s="10"/>
    </row>
    <row r="27" spans="1:23" ht="13.5" x14ac:dyDescent="0.25">
      <c r="A27" s="19" t="s">
        <v>78</v>
      </c>
      <c r="B27" s="93" t="s">
        <v>95</v>
      </c>
    </row>
    <row r="28" spans="1:23" x14ac:dyDescent="0.2">
      <c r="A28" s="19" t="s">
        <v>78</v>
      </c>
    </row>
    <row r="29" spans="1:23" ht="12.75" customHeight="1" x14ac:dyDescent="0.2">
      <c r="A29" s="19" t="s">
        <v>78</v>
      </c>
      <c r="B29" s="2" t="s">
        <v>18</v>
      </c>
      <c r="M29" s="128" t="s">
        <v>103</v>
      </c>
      <c r="N29" s="128"/>
      <c r="O29" s="128"/>
      <c r="P29" s="128"/>
      <c r="Q29" s="128"/>
      <c r="R29" s="128"/>
      <c r="S29" s="128"/>
      <c r="T29" s="128"/>
      <c r="U29" s="128"/>
      <c r="V29" s="128"/>
      <c r="W29" s="128"/>
    </row>
    <row r="30" spans="1:23" x14ac:dyDescent="0.2">
      <c r="A30" s="19" t="s">
        <v>78</v>
      </c>
      <c r="M30" s="128"/>
      <c r="N30" s="128"/>
      <c r="O30" s="128"/>
      <c r="P30" s="128"/>
      <c r="Q30" s="128"/>
      <c r="R30" s="128"/>
      <c r="S30" s="128"/>
      <c r="T30" s="128"/>
      <c r="U30" s="128"/>
      <c r="V30" s="128"/>
      <c r="W30" s="128"/>
    </row>
    <row r="31" spans="1:23" x14ac:dyDescent="0.2">
      <c r="A31" s="19" t="s">
        <v>78</v>
      </c>
      <c r="C31" s="5" t="s">
        <v>67</v>
      </c>
      <c r="D31" s="5" t="s">
        <v>68</v>
      </c>
      <c r="E31" s="5" t="s">
        <v>82</v>
      </c>
      <c r="F31" s="5" t="s">
        <v>85</v>
      </c>
      <c r="G31" s="5" t="s">
        <v>89</v>
      </c>
      <c r="H31" s="5" t="s">
        <v>92</v>
      </c>
      <c r="I31" s="5" t="s">
        <v>93</v>
      </c>
      <c r="J31" s="4" t="s">
        <v>94</v>
      </c>
      <c r="M31" s="128"/>
      <c r="N31" s="128"/>
      <c r="O31" s="128"/>
      <c r="P31" s="128"/>
      <c r="Q31" s="128"/>
      <c r="R31" s="128"/>
      <c r="S31" s="128"/>
      <c r="T31" s="128"/>
      <c r="U31" s="128"/>
      <c r="V31" s="128"/>
      <c r="W31" s="128"/>
    </row>
    <row r="32" spans="1:23" x14ac:dyDescent="0.2">
      <c r="A32" s="19" t="s">
        <v>78</v>
      </c>
      <c r="B32" s="21" t="s">
        <v>1</v>
      </c>
      <c r="C32" s="6">
        <v>30</v>
      </c>
      <c r="D32" s="6">
        <v>41</v>
      </c>
      <c r="E32" s="6">
        <v>49</v>
      </c>
      <c r="F32" s="6">
        <v>74</v>
      </c>
      <c r="G32" s="6">
        <v>56</v>
      </c>
      <c r="H32" s="6">
        <v>61</v>
      </c>
      <c r="I32" s="6">
        <v>28</v>
      </c>
      <c r="J32" s="12">
        <f>AVERAGE(E32:I32)</f>
        <v>53.6</v>
      </c>
    </row>
    <row r="33" spans="1:13" x14ac:dyDescent="0.2">
      <c r="A33" s="19" t="s">
        <v>78</v>
      </c>
      <c r="B33" s="21" t="s">
        <v>11</v>
      </c>
      <c r="C33" s="6">
        <v>187</v>
      </c>
      <c r="D33" s="6">
        <v>125</v>
      </c>
      <c r="E33" s="6">
        <v>151</v>
      </c>
      <c r="F33" s="6">
        <v>32</v>
      </c>
      <c r="G33" s="6">
        <v>97</v>
      </c>
      <c r="H33" s="6">
        <v>124</v>
      </c>
      <c r="I33" s="6">
        <v>141</v>
      </c>
      <c r="J33" s="12">
        <f>AVERAGE(E33:I33)</f>
        <v>109</v>
      </c>
    </row>
    <row r="34" spans="1:13" ht="13.5" x14ac:dyDescent="0.25">
      <c r="A34" s="19" t="s">
        <v>78</v>
      </c>
      <c r="B34" s="93" t="s">
        <v>96</v>
      </c>
    </row>
    <row r="35" spans="1:13" ht="12.75" customHeight="1" x14ac:dyDescent="0.2">
      <c r="A35" s="19" t="s">
        <v>78</v>
      </c>
    </row>
    <row r="36" spans="1:13" x14ac:dyDescent="0.2">
      <c r="A36" s="19" t="s">
        <v>78</v>
      </c>
      <c r="B36" s="2" t="s">
        <v>19</v>
      </c>
    </row>
    <row r="37" spans="1:13" x14ac:dyDescent="0.2">
      <c r="A37" s="19" t="s">
        <v>78</v>
      </c>
    </row>
    <row r="38" spans="1:13" x14ac:dyDescent="0.2">
      <c r="A38" s="19" t="s">
        <v>78</v>
      </c>
      <c r="C38" s="5" t="s">
        <v>67</v>
      </c>
      <c r="D38" s="5" t="s">
        <v>68</v>
      </c>
      <c r="E38" s="5" t="s">
        <v>82</v>
      </c>
      <c r="F38" s="5" t="s">
        <v>85</v>
      </c>
      <c r="G38" s="5" t="s">
        <v>89</v>
      </c>
      <c r="H38" s="5" t="s">
        <v>92</v>
      </c>
      <c r="I38" s="5" t="s">
        <v>93</v>
      </c>
      <c r="J38" s="4" t="s">
        <v>94</v>
      </c>
    </row>
    <row r="39" spans="1:13" x14ac:dyDescent="0.2">
      <c r="A39" s="19" t="s">
        <v>78</v>
      </c>
      <c r="B39" s="21" t="s">
        <v>1</v>
      </c>
      <c r="C39" s="12">
        <f t="shared" ref="C39:I39" si="5">C15/C32</f>
        <v>7</v>
      </c>
      <c r="D39" s="12">
        <f t="shared" si="5"/>
        <v>6.8048780487804876</v>
      </c>
      <c r="E39" s="12">
        <f t="shared" si="5"/>
        <v>7.2653061224489797</v>
      </c>
      <c r="F39" s="12">
        <f t="shared" si="5"/>
        <v>5.3108108108108105</v>
      </c>
      <c r="G39" s="12">
        <f t="shared" si="5"/>
        <v>4.4464285714285712</v>
      </c>
      <c r="H39" s="12">
        <f t="shared" si="5"/>
        <v>3.622950819672131</v>
      </c>
      <c r="I39" s="12">
        <f t="shared" si="5"/>
        <v>7.4285714285714288</v>
      </c>
      <c r="J39" s="12">
        <f t="shared" ref="J39:J40" si="6">AVERAGE(E39:I39)</f>
        <v>5.6148135505863834</v>
      </c>
    </row>
    <row r="40" spans="1:13" x14ac:dyDescent="0.2">
      <c r="A40" s="19" t="s">
        <v>78</v>
      </c>
      <c r="B40" s="21" t="s">
        <v>11</v>
      </c>
      <c r="C40" s="12">
        <f t="shared" ref="C40:I40" si="7">C24/C33</f>
        <v>3.0641711229946522</v>
      </c>
      <c r="D40" s="12">
        <f t="shared" si="7"/>
        <v>3.976</v>
      </c>
      <c r="E40" s="12">
        <f t="shared" si="7"/>
        <v>3.4569536423841059</v>
      </c>
      <c r="F40" s="12">
        <f t="shared" si="7"/>
        <v>17.4375</v>
      </c>
      <c r="G40" s="12">
        <f t="shared" si="7"/>
        <v>3.5773195876288661</v>
      </c>
      <c r="H40" s="12">
        <f t="shared" si="7"/>
        <v>2.846774193548387</v>
      </c>
      <c r="I40" s="12">
        <f t="shared" si="7"/>
        <v>2.6170212765957448</v>
      </c>
      <c r="J40" s="12">
        <f t="shared" si="6"/>
        <v>5.9871137400314209</v>
      </c>
    </row>
    <row r="41" spans="1:13" x14ac:dyDescent="0.2">
      <c r="A41" s="19" t="s">
        <v>78</v>
      </c>
      <c r="B41" s="10"/>
      <c r="C41" s="10"/>
      <c r="D41" s="10"/>
      <c r="E41" s="10"/>
      <c r="F41" s="10"/>
      <c r="G41" s="10"/>
      <c r="H41" s="10"/>
      <c r="I41" s="10"/>
      <c r="J41" s="10"/>
    </row>
    <row r="42" spans="1:13" x14ac:dyDescent="0.2">
      <c r="A42" s="19" t="s">
        <v>78</v>
      </c>
    </row>
    <row r="43" spans="1:13" x14ac:dyDescent="0.2">
      <c r="A43" s="19" t="s">
        <v>78</v>
      </c>
      <c r="B43" s="2" t="s">
        <v>7</v>
      </c>
      <c r="M43" s="114" t="s">
        <v>134</v>
      </c>
    </row>
    <row r="44" spans="1:13" x14ac:dyDescent="0.2">
      <c r="A44" s="19" t="s">
        <v>78</v>
      </c>
    </row>
    <row r="45" spans="1:13" x14ac:dyDescent="0.2">
      <c r="A45" s="19" t="s">
        <v>78</v>
      </c>
      <c r="B45" s="7"/>
      <c r="C45" s="5" t="s">
        <v>67</v>
      </c>
      <c r="D45" s="5" t="s">
        <v>68</v>
      </c>
      <c r="E45" s="5" t="s">
        <v>82</v>
      </c>
      <c r="F45" s="5" t="s">
        <v>85</v>
      </c>
      <c r="G45" s="5" t="s">
        <v>89</v>
      </c>
      <c r="H45" s="5" t="s">
        <v>92</v>
      </c>
      <c r="I45" s="5" t="s">
        <v>93</v>
      </c>
      <c r="J45" s="4" t="s">
        <v>94</v>
      </c>
    </row>
    <row r="46" spans="1:13" x14ac:dyDescent="0.2">
      <c r="A46" s="19" t="s">
        <v>78</v>
      </c>
      <c r="B46" s="6" t="s">
        <v>20</v>
      </c>
      <c r="C46" s="73">
        <v>8045</v>
      </c>
      <c r="D46" s="73">
        <f>42+8903</f>
        <v>8945</v>
      </c>
      <c r="E46" s="73">
        <v>9250</v>
      </c>
      <c r="F46" s="73">
        <v>9763</v>
      </c>
      <c r="G46" s="73">
        <v>9272</v>
      </c>
      <c r="H46" s="73">
        <v>7915</v>
      </c>
      <c r="I46" s="73">
        <v>6851</v>
      </c>
      <c r="J46" s="22">
        <f t="shared" ref="J46:J48" si="8">AVERAGE(E46:I46)</f>
        <v>8610.2000000000007</v>
      </c>
    </row>
    <row r="47" spans="1:13" x14ac:dyDescent="0.2">
      <c r="A47" s="19" t="s">
        <v>78</v>
      </c>
      <c r="B47" s="6" t="s">
        <v>11</v>
      </c>
      <c r="C47" s="73">
        <v>8502</v>
      </c>
      <c r="D47" s="73">
        <v>8189</v>
      </c>
      <c r="E47" s="73">
        <v>8760</v>
      </c>
      <c r="F47" s="73">
        <v>9124</v>
      </c>
      <c r="G47" s="73">
        <v>9905</v>
      </c>
      <c r="H47" s="73">
        <v>10058</v>
      </c>
      <c r="I47" s="73">
        <v>10587</v>
      </c>
      <c r="J47" s="22">
        <f t="shared" si="8"/>
        <v>9686.7999999999993</v>
      </c>
    </row>
    <row r="48" spans="1:13" x14ac:dyDescent="0.2">
      <c r="A48" s="19" t="s">
        <v>78</v>
      </c>
      <c r="B48" s="6" t="s">
        <v>5</v>
      </c>
      <c r="C48" s="73">
        <f>SUM(C46:C47)</f>
        <v>16547</v>
      </c>
      <c r="D48" s="73">
        <f>SUM(D46:D47)</f>
        <v>17134</v>
      </c>
      <c r="E48" s="73">
        <f>SUM(E46:E47)</f>
        <v>18010</v>
      </c>
      <c r="F48" s="73">
        <v>18887</v>
      </c>
      <c r="G48" s="73">
        <v>19177</v>
      </c>
      <c r="H48" s="73">
        <v>17973</v>
      </c>
      <c r="I48" s="73">
        <v>17438</v>
      </c>
      <c r="J48" s="22">
        <f t="shared" si="8"/>
        <v>18297</v>
      </c>
    </row>
    <row r="49" spans="1:23" x14ac:dyDescent="0.2">
      <c r="A49" s="19" t="s">
        <v>78</v>
      </c>
    </row>
    <row r="50" spans="1:23" x14ac:dyDescent="0.2">
      <c r="A50" s="19" t="s">
        <v>78</v>
      </c>
    </row>
    <row r="51" spans="1:23" x14ac:dyDescent="0.2">
      <c r="A51" s="19" t="s">
        <v>78</v>
      </c>
      <c r="B51" s="2" t="s">
        <v>8</v>
      </c>
    </row>
    <row r="52" spans="1:23" x14ac:dyDescent="0.2">
      <c r="A52" s="19" t="s">
        <v>78</v>
      </c>
    </row>
    <row r="53" spans="1:23" x14ac:dyDescent="0.2">
      <c r="A53" s="19" t="s">
        <v>78</v>
      </c>
      <c r="B53" s="7"/>
      <c r="C53" s="5" t="s">
        <v>67</v>
      </c>
      <c r="D53" s="5" t="s">
        <v>68</v>
      </c>
      <c r="E53" s="5" t="s">
        <v>82</v>
      </c>
      <c r="F53" s="5" t="s">
        <v>85</v>
      </c>
      <c r="G53" s="5" t="s">
        <v>89</v>
      </c>
      <c r="H53" s="5" t="s">
        <v>92</v>
      </c>
      <c r="I53" s="5" t="s">
        <v>93</v>
      </c>
      <c r="J53" s="4" t="s">
        <v>94</v>
      </c>
    </row>
    <row r="54" spans="1:23" x14ac:dyDescent="0.2">
      <c r="A54" s="19" t="s">
        <v>78</v>
      </c>
      <c r="B54" s="6" t="s">
        <v>9</v>
      </c>
      <c r="C54" s="6"/>
      <c r="D54" s="6"/>
      <c r="E54" s="6"/>
      <c r="F54" s="6"/>
      <c r="G54" s="6"/>
      <c r="H54" s="6"/>
      <c r="I54" s="6"/>
      <c r="J54" s="12"/>
    </row>
    <row r="55" spans="1:23" x14ac:dyDescent="0.2">
      <c r="A55" s="19" t="s">
        <v>78</v>
      </c>
      <c r="B55" s="6" t="s">
        <v>10</v>
      </c>
      <c r="C55" s="6">
        <v>28</v>
      </c>
      <c r="D55" s="6">
        <v>27</v>
      </c>
      <c r="E55" s="6">
        <v>24</v>
      </c>
      <c r="F55" s="6">
        <v>26</v>
      </c>
      <c r="G55" s="6">
        <v>25</v>
      </c>
      <c r="H55" s="6">
        <v>28</v>
      </c>
      <c r="I55" s="6">
        <v>33</v>
      </c>
      <c r="J55" s="12">
        <f t="shared" ref="J55:J56" si="9">AVERAGE(E55:I55)</f>
        <v>27.2</v>
      </c>
    </row>
    <row r="56" spans="1:23" x14ac:dyDescent="0.2">
      <c r="A56" s="19" t="s">
        <v>78</v>
      </c>
      <c r="B56" s="6" t="s">
        <v>11</v>
      </c>
      <c r="C56" s="27">
        <v>18</v>
      </c>
      <c r="D56" s="27">
        <v>17</v>
      </c>
      <c r="E56" s="27">
        <v>17</v>
      </c>
      <c r="F56" s="27">
        <v>18</v>
      </c>
      <c r="G56" s="27">
        <v>21</v>
      </c>
      <c r="H56" s="27">
        <v>18</v>
      </c>
      <c r="I56" s="27">
        <v>20</v>
      </c>
      <c r="J56" s="12">
        <f t="shared" si="9"/>
        <v>18.8</v>
      </c>
    </row>
    <row r="57" spans="1:23" x14ac:dyDescent="0.2">
      <c r="A57" s="19" t="s">
        <v>78</v>
      </c>
      <c r="B57" s="16" t="s">
        <v>22</v>
      </c>
    </row>
    <row r="58" spans="1:23" x14ac:dyDescent="0.2">
      <c r="A58" s="19" t="s">
        <v>78</v>
      </c>
    </row>
    <row r="59" spans="1:23" x14ac:dyDescent="0.2">
      <c r="A59" s="19" t="s">
        <v>78</v>
      </c>
    </row>
    <row r="60" spans="1:23" x14ac:dyDescent="0.2">
      <c r="A60" s="19" t="s">
        <v>78</v>
      </c>
      <c r="B60" s="2" t="s">
        <v>24</v>
      </c>
      <c r="D60" s="78" t="s">
        <v>90</v>
      </c>
      <c r="M60" s="128" t="s">
        <v>101</v>
      </c>
      <c r="N60" s="128"/>
      <c r="O60" s="128"/>
      <c r="P60" s="128"/>
      <c r="Q60" s="128"/>
      <c r="R60" s="128"/>
      <c r="S60" s="128"/>
      <c r="T60" s="128"/>
      <c r="U60" s="128"/>
      <c r="V60" s="128"/>
      <c r="W60" s="128"/>
    </row>
    <row r="61" spans="1:23" x14ac:dyDescent="0.2">
      <c r="A61" s="19" t="s">
        <v>78</v>
      </c>
      <c r="B61" s="104" t="s">
        <v>100</v>
      </c>
      <c r="M61" s="128"/>
      <c r="N61" s="128"/>
      <c r="O61" s="128"/>
      <c r="P61" s="128"/>
      <c r="Q61" s="128"/>
      <c r="R61" s="128"/>
      <c r="S61" s="128"/>
      <c r="T61" s="128"/>
      <c r="U61" s="128"/>
      <c r="V61" s="128"/>
      <c r="W61" s="128"/>
    </row>
    <row r="62" spans="1:23" x14ac:dyDescent="0.2">
      <c r="A62" s="19" t="s">
        <v>78</v>
      </c>
      <c r="B62" s="7"/>
      <c r="C62" s="5" t="s">
        <v>67</v>
      </c>
      <c r="D62" s="5" t="s">
        <v>68</v>
      </c>
      <c r="E62" s="5" t="s">
        <v>82</v>
      </c>
      <c r="F62" s="5" t="s">
        <v>85</v>
      </c>
      <c r="G62" s="5" t="s">
        <v>89</v>
      </c>
      <c r="H62" s="5" t="s">
        <v>92</v>
      </c>
      <c r="I62" s="5" t="s">
        <v>93</v>
      </c>
      <c r="J62" s="4" t="s">
        <v>94</v>
      </c>
    </row>
    <row r="63" spans="1:23" x14ac:dyDescent="0.2">
      <c r="A63" s="19" t="s">
        <v>78</v>
      </c>
      <c r="B63" s="6" t="s">
        <v>3</v>
      </c>
      <c r="C63" s="17"/>
      <c r="D63" s="29">
        <v>25</v>
      </c>
      <c r="E63" s="17">
        <v>26</v>
      </c>
      <c r="F63" s="17">
        <v>30</v>
      </c>
      <c r="G63" s="17">
        <v>24</v>
      </c>
      <c r="H63" s="17">
        <v>19</v>
      </c>
      <c r="I63" s="17">
        <v>19</v>
      </c>
      <c r="J63" s="12">
        <f t="shared" ref="J63:J66" si="10">AVERAGE(E63:I63)</f>
        <v>23.6</v>
      </c>
    </row>
    <row r="64" spans="1:23" x14ac:dyDescent="0.2">
      <c r="A64" s="19" t="s">
        <v>78</v>
      </c>
      <c r="B64" s="6" t="s">
        <v>4</v>
      </c>
      <c r="C64" s="17"/>
      <c r="D64" s="29">
        <v>34</v>
      </c>
      <c r="E64" s="17">
        <v>32</v>
      </c>
      <c r="F64" s="17">
        <v>16</v>
      </c>
      <c r="G64" s="17">
        <v>3</v>
      </c>
      <c r="H64" s="17">
        <v>4</v>
      </c>
      <c r="I64" s="17">
        <v>8</v>
      </c>
      <c r="J64" s="12">
        <f t="shared" si="10"/>
        <v>12.6</v>
      </c>
    </row>
    <row r="65" spans="1:11" x14ac:dyDescent="0.2">
      <c r="A65" s="19" t="s">
        <v>78</v>
      </c>
      <c r="B65" s="6" t="s">
        <v>5</v>
      </c>
      <c r="C65" s="6"/>
      <c r="D65" s="6">
        <f>SUM(D63:D64)</f>
        <v>59</v>
      </c>
      <c r="E65" s="6">
        <f>SUM(E63:E64)</f>
        <v>58</v>
      </c>
      <c r="F65" s="6">
        <f>SUM(F63:F64)</f>
        <v>46</v>
      </c>
      <c r="G65" s="6">
        <f>SUM(G63:G64)</f>
        <v>27</v>
      </c>
      <c r="H65" s="6">
        <v>23</v>
      </c>
      <c r="I65" s="6">
        <v>27</v>
      </c>
      <c r="J65" s="12">
        <f t="shared" si="10"/>
        <v>36.200000000000003</v>
      </c>
    </row>
    <row r="66" spans="1:11" x14ac:dyDescent="0.2">
      <c r="A66" s="19" t="s">
        <v>78</v>
      </c>
      <c r="B66" s="11" t="s">
        <v>23</v>
      </c>
      <c r="C66" s="12"/>
      <c r="D66" s="12">
        <f t="shared" ref="D66:I66" si="11">D63+D64/3</f>
        <v>36.333333333333336</v>
      </c>
      <c r="E66" s="12">
        <f t="shared" si="11"/>
        <v>36.666666666666664</v>
      </c>
      <c r="F66" s="12">
        <f t="shared" si="11"/>
        <v>35.333333333333336</v>
      </c>
      <c r="G66" s="12">
        <f t="shared" si="11"/>
        <v>25</v>
      </c>
      <c r="H66" s="12">
        <f t="shared" si="11"/>
        <v>20.333333333333332</v>
      </c>
      <c r="I66" s="12">
        <f t="shared" si="11"/>
        <v>21.666666666666668</v>
      </c>
      <c r="J66" s="12">
        <f t="shared" si="10"/>
        <v>27.8</v>
      </c>
    </row>
    <row r="67" spans="1:11" x14ac:dyDescent="0.2">
      <c r="A67" s="19" t="s">
        <v>78</v>
      </c>
      <c r="B67" s="8" t="s">
        <v>26</v>
      </c>
      <c r="K67" s="14"/>
    </row>
    <row r="68" spans="1:11" x14ac:dyDescent="0.2">
      <c r="A68" s="19" t="s">
        <v>78</v>
      </c>
    </row>
    <row r="69" spans="1:11" x14ac:dyDescent="0.2">
      <c r="A69" s="19" t="s">
        <v>78</v>
      </c>
    </row>
    <row r="70" spans="1:11" x14ac:dyDescent="0.2">
      <c r="A70" s="19" t="s">
        <v>78</v>
      </c>
      <c r="B70" s="2" t="s">
        <v>27</v>
      </c>
    </row>
    <row r="71" spans="1:11" x14ac:dyDescent="0.2">
      <c r="A71" s="19" t="s">
        <v>78</v>
      </c>
      <c r="B71" s="2"/>
    </row>
    <row r="72" spans="1:11" x14ac:dyDescent="0.2">
      <c r="A72" s="19" t="s">
        <v>78</v>
      </c>
      <c r="C72" s="5" t="s">
        <v>67</v>
      </c>
      <c r="D72" s="5" t="s">
        <v>68</v>
      </c>
      <c r="E72" s="5" t="s">
        <v>82</v>
      </c>
      <c r="F72" s="5" t="s">
        <v>85</v>
      </c>
      <c r="G72" s="5" t="s">
        <v>89</v>
      </c>
      <c r="H72" s="5" t="s">
        <v>92</v>
      </c>
      <c r="I72" s="5" t="s">
        <v>93</v>
      </c>
      <c r="J72" s="4" t="s">
        <v>94</v>
      </c>
    </row>
    <row r="73" spans="1:11" x14ac:dyDescent="0.2">
      <c r="A73" s="19" t="s">
        <v>78</v>
      </c>
      <c r="B73" s="6" t="s">
        <v>6</v>
      </c>
      <c r="C73" s="12"/>
      <c r="D73" s="12">
        <f>(D16+D25)/D66</f>
        <v>12.825688073394495</v>
      </c>
      <c r="E73" s="12">
        <f>(E16+E25)/E66</f>
        <v>13.963636363636365</v>
      </c>
      <c r="F73" s="12">
        <f>F16/F66</f>
        <v>7.9339622641509422</v>
      </c>
      <c r="G73" s="12">
        <f>G16/G66</f>
        <v>9.3466666666666658</v>
      </c>
      <c r="H73" s="12">
        <f>H16/H66</f>
        <v>10.049180327868854</v>
      </c>
      <c r="I73" s="12">
        <f>I16/I66</f>
        <v>9.0153846153846153</v>
      </c>
      <c r="J73" s="12">
        <f>AVERAGE(E73:I73)</f>
        <v>10.061766047541488</v>
      </c>
    </row>
    <row r="74" spans="1:11" x14ac:dyDescent="0.2">
      <c r="A74" s="19" t="s">
        <v>78</v>
      </c>
      <c r="C74" s="10"/>
      <c r="D74" s="10"/>
      <c r="E74" s="10"/>
      <c r="F74" s="10"/>
      <c r="G74" s="10"/>
      <c r="H74" s="10"/>
      <c r="I74" s="10"/>
      <c r="J74" s="10"/>
    </row>
    <row r="75" spans="1:11" x14ac:dyDescent="0.2">
      <c r="A75" s="19" t="s">
        <v>78</v>
      </c>
    </row>
    <row r="76" spans="1:11" x14ac:dyDescent="0.2">
      <c r="A76" s="19" t="s">
        <v>78</v>
      </c>
      <c r="B76" s="2" t="s">
        <v>14</v>
      </c>
    </row>
    <row r="77" spans="1:11" x14ac:dyDescent="0.2">
      <c r="A77" s="19" t="s">
        <v>78</v>
      </c>
      <c r="B77" s="2"/>
    </row>
    <row r="78" spans="1:11" x14ac:dyDescent="0.2">
      <c r="A78" s="19" t="s">
        <v>78</v>
      </c>
      <c r="C78" s="5" t="s">
        <v>67</v>
      </c>
      <c r="D78" s="5" t="s">
        <v>68</v>
      </c>
      <c r="E78" s="5" t="s">
        <v>82</v>
      </c>
      <c r="F78" s="5" t="s">
        <v>85</v>
      </c>
      <c r="G78" s="5" t="s">
        <v>85</v>
      </c>
      <c r="H78" s="5" t="s">
        <v>92</v>
      </c>
      <c r="I78" s="5" t="s">
        <v>93</v>
      </c>
      <c r="J78" s="4" t="s">
        <v>94</v>
      </c>
    </row>
    <row r="79" spans="1:11" x14ac:dyDescent="0.2">
      <c r="A79" s="19" t="s">
        <v>78</v>
      </c>
      <c r="B79" s="6" t="s">
        <v>12</v>
      </c>
      <c r="C79" s="12"/>
      <c r="D79" s="12">
        <f t="shared" ref="D79:I79" si="12">D48/D66</f>
        <v>471.57798165137609</v>
      </c>
      <c r="E79" s="12">
        <f t="shared" si="12"/>
        <v>491.18181818181819</v>
      </c>
      <c r="F79" s="12">
        <f t="shared" si="12"/>
        <v>534.53773584905662</v>
      </c>
      <c r="G79" s="12">
        <f t="shared" si="12"/>
        <v>767.08</v>
      </c>
      <c r="H79" s="12">
        <f t="shared" si="12"/>
        <v>883.91803278688531</v>
      </c>
      <c r="I79" s="12">
        <f t="shared" si="12"/>
        <v>804.83076923076919</v>
      </c>
      <c r="J79" s="12">
        <f>AVERAGE(E79:I79)</f>
        <v>696.30967120970581</v>
      </c>
    </row>
    <row r="80" spans="1:11" x14ac:dyDescent="0.2">
      <c r="A80" s="19" t="s">
        <v>78</v>
      </c>
      <c r="C80" s="10"/>
      <c r="D80" s="10"/>
      <c r="E80" s="10"/>
      <c r="F80" s="10"/>
      <c r="G80" s="10"/>
      <c r="H80" s="5"/>
      <c r="I80" s="5"/>
      <c r="J80" s="10"/>
    </row>
    <row r="81" spans="8:9" x14ac:dyDescent="0.2">
      <c r="H81" s="5"/>
      <c r="I81" s="5"/>
    </row>
  </sheetData>
  <mergeCells count="5">
    <mergeCell ref="B7:F7"/>
    <mergeCell ref="M9:W10"/>
    <mergeCell ref="M12:W15"/>
    <mergeCell ref="M60:W61"/>
    <mergeCell ref="M29:W31"/>
  </mergeCells>
  <pageMargins left="0.8" right="0.25" top="0.5" bottom="0.5" header="0.5" footer="0.5"/>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W81"/>
  <sheetViews>
    <sheetView topLeftCell="B1" zoomScaleNormal="100" workbookViewId="0">
      <selection activeCell="Q49" sqref="Q49"/>
    </sheetView>
  </sheetViews>
  <sheetFormatPr defaultRowHeight="12.75" x14ac:dyDescent="0.2"/>
  <cols>
    <col min="1" max="1" width="12.85546875" hidden="1" customWidth="1"/>
    <col min="2" max="2" width="18.7109375" customWidth="1"/>
    <col min="3" max="4" width="12.7109375" hidden="1" customWidth="1"/>
    <col min="5" max="10" width="12.7109375" customWidth="1"/>
  </cols>
  <sheetData>
    <row r="1" spans="1:23" x14ac:dyDescent="0.2">
      <c r="A1" s="19" t="s">
        <v>76</v>
      </c>
      <c r="B1" s="15" t="s">
        <v>0</v>
      </c>
      <c r="C1" s="15"/>
      <c r="D1" s="15"/>
      <c r="E1" s="15"/>
      <c r="F1" s="20"/>
      <c r="G1" s="20"/>
      <c r="H1" s="20"/>
      <c r="I1" s="20"/>
      <c r="J1" s="20"/>
    </row>
    <row r="2" spans="1:23" x14ac:dyDescent="0.2">
      <c r="A2" s="19" t="s">
        <v>76</v>
      </c>
      <c r="B2" s="15" t="s">
        <v>91</v>
      </c>
      <c r="C2" s="15"/>
      <c r="D2" s="15"/>
      <c r="E2" s="15"/>
      <c r="F2" s="48"/>
      <c r="G2" s="48"/>
      <c r="H2" s="48"/>
      <c r="I2" s="48"/>
      <c r="J2" s="20"/>
    </row>
    <row r="3" spans="1:23" x14ac:dyDescent="0.2">
      <c r="A3" s="19" t="s">
        <v>76</v>
      </c>
    </row>
    <row r="4" spans="1:23" x14ac:dyDescent="0.2">
      <c r="A4" s="19" t="s">
        <v>76</v>
      </c>
      <c r="B4" s="113" t="s">
        <v>109</v>
      </c>
      <c r="C4" s="15"/>
      <c r="D4" s="15"/>
      <c r="E4" s="15"/>
      <c r="F4" s="15"/>
      <c r="G4" s="15"/>
      <c r="H4" s="15"/>
      <c r="I4" s="15"/>
      <c r="J4" s="15"/>
    </row>
    <row r="5" spans="1:23" x14ac:dyDescent="0.2">
      <c r="A5" s="19" t="s">
        <v>76</v>
      </c>
      <c r="B5" s="1"/>
      <c r="C5" s="1"/>
      <c r="D5" s="1"/>
      <c r="E5" s="1"/>
      <c r="F5" s="1"/>
      <c r="H5" s="80"/>
      <c r="I5" s="88"/>
      <c r="J5" s="87"/>
    </row>
    <row r="6" spans="1:23" ht="18" x14ac:dyDescent="0.25">
      <c r="A6" s="19" t="s">
        <v>76</v>
      </c>
      <c r="B6" s="9" t="s">
        <v>88</v>
      </c>
      <c r="C6" s="1"/>
      <c r="D6" s="75"/>
      <c r="F6" s="1"/>
      <c r="G6" s="1"/>
      <c r="H6" s="80"/>
      <c r="I6" s="88"/>
      <c r="J6" s="39"/>
    </row>
    <row r="7" spans="1:23" ht="13.5" x14ac:dyDescent="0.25">
      <c r="A7" s="19"/>
      <c r="B7" s="134"/>
      <c r="C7" s="134"/>
      <c r="D7" s="134"/>
      <c r="E7" s="134"/>
      <c r="F7" s="134"/>
      <c r="G7" s="50"/>
      <c r="H7" s="82"/>
      <c r="I7" s="90"/>
    </row>
    <row r="8" spans="1:23" x14ac:dyDescent="0.2">
      <c r="A8" s="19" t="s">
        <v>76</v>
      </c>
    </row>
    <row r="9" spans="1:23" x14ac:dyDescent="0.2">
      <c r="A9" s="19" t="s">
        <v>76</v>
      </c>
      <c r="B9" s="2" t="s">
        <v>16</v>
      </c>
      <c r="M9" s="131" t="s">
        <v>102</v>
      </c>
      <c r="N9" s="131"/>
      <c r="O9" s="131"/>
      <c r="P9" s="131"/>
      <c r="Q9" s="131"/>
      <c r="R9" s="131"/>
      <c r="S9" s="131"/>
      <c r="T9" s="131"/>
      <c r="U9" s="131"/>
      <c r="V9" s="131"/>
      <c r="W9" s="131"/>
    </row>
    <row r="10" spans="1:23" x14ac:dyDescent="0.2">
      <c r="A10" s="19" t="s">
        <v>76</v>
      </c>
      <c r="M10" s="131"/>
      <c r="N10" s="131"/>
      <c r="O10" s="131"/>
      <c r="P10" s="131"/>
      <c r="Q10" s="131"/>
      <c r="R10" s="131"/>
      <c r="S10" s="131"/>
      <c r="T10" s="131"/>
      <c r="U10" s="131"/>
      <c r="V10" s="131"/>
      <c r="W10" s="131"/>
    </row>
    <row r="11" spans="1:23" x14ac:dyDescent="0.2">
      <c r="A11" s="19" t="s">
        <v>76</v>
      </c>
      <c r="B11" s="3" t="s">
        <v>20</v>
      </c>
      <c r="C11" s="5" t="s">
        <v>67</v>
      </c>
      <c r="D11" s="5" t="s">
        <v>68</v>
      </c>
      <c r="E11" s="5" t="s">
        <v>82</v>
      </c>
      <c r="F11" s="5" t="s">
        <v>85</v>
      </c>
      <c r="G11" s="5" t="s">
        <v>89</v>
      </c>
      <c r="H11" s="5" t="s">
        <v>92</v>
      </c>
      <c r="I11" s="5" t="s">
        <v>93</v>
      </c>
      <c r="J11" s="4" t="s">
        <v>94</v>
      </c>
    </row>
    <row r="12" spans="1:23" x14ac:dyDescent="0.2">
      <c r="A12" s="19" t="s">
        <v>76</v>
      </c>
      <c r="B12" s="6" t="s">
        <v>2</v>
      </c>
      <c r="C12" s="6"/>
      <c r="D12" s="6"/>
      <c r="E12" s="6"/>
      <c r="F12" s="6"/>
      <c r="G12" s="6"/>
      <c r="H12" s="6"/>
      <c r="I12" s="6"/>
      <c r="J12" s="6"/>
      <c r="M12" s="132" t="s">
        <v>114</v>
      </c>
      <c r="N12" s="132"/>
      <c r="O12" s="132"/>
      <c r="P12" s="132"/>
      <c r="Q12" s="132"/>
      <c r="R12" s="132"/>
      <c r="S12" s="132"/>
      <c r="T12" s="132"/>
      <c r="U12" s="132"/>
      <c r="V12" s="132"/>
      <c r="W12" s="132"/>
    </row>
    <row r="13" spans="1:23" ht="15" x14ac:dyDescent="0.25">
      <c r="A13" s="19" t="s">
        <v>76</v>
      </c>
      <c r="B13" s="6" t="s">
        <v>3</v>
      </c>
      <c r="C13" s="6">
        <v>571</v>
      </c>
      <c r="D13" s="6">
        <v>495</v>
      </c>
      <c r="E13" s="6">
        <v>441</v>
      </c>
      <c r="F13" s="6">
        <v>411</v>
      </c>
      <c r="G13" s="6">
        <v>797</v>
      </c>
      <c r="H13" s="6">
        <v>781</v>
      </c>
      <c r="I13" s="6">
        <v>721</v>
      </c>
      <c r="J13" s="12">
        <f>AVERAGE(E13:I13)</f>
        <v>630.20000000000005</v>
      </c>
      <c r="L13" s="70"/>
      <c r="M13" s="132"/>
      <c r="N13" s="132"/>
      <c r="O13" s="132"/>
      <c r="P13" s="132"/>
      <c r="Q13" s="132"/>
      <c r="R13" s="132"/>
      <c r="S13" s="132"/>
      <c r="T13" s="132"/>
      <c r="U13" s="132"/>
      <c r="V13" s="132"/>
      <c r="W13" s="132"/>
    </row>
    <row r="14" spans="1:23" x14ac:dyDescent="0.2">
      <c r="A14" s="19" t="s">
        <v>76</v>
      </c>
      <c r="B14" s="6" t="s">
        <v>4</v>
      </c>
      <c r="C14" s="6">
        <v>516</v>
      </c>
      <c r="D14" s="6">
        <v>508</v>
      </c>
      <c r="E14" s="6">
        <v>447</v>
      </c>
      <c r="F14" s="6">
        <v>370</v>
      </c>
      <c r="G14" s="6">
        <v>123</v>
      </c>
      <c r="H14" s="6">
        <v>114</v>
      </c>
      <c r="I14" s="6">
        <v>107</v>
      </c>
      <c r="J14" s="12">
        <f t="shared" ref="J14:J16" si="0">AVERAGE(E14:I14)</f>
        <v>232.2</v>
      </c>
      <c r="M14" s="132"/>
      <c r="N14" s="132"/>
      <c r="O14" s="132"/>
      <c r="P14" s="132"/>
      <c r="Q14" s="132"/>
      <c r="R14" s="132"/>
      <c r="S14" s="132"/>
      <c r="T14" s="132"/>
      <c r="U14" s="132"/>
      <c r="V14" s="132"/>
      <c r="W14" s="132"/>
    </row>
    <row r="15" spans="1:23" x14ac:dyDescent="0.2">
      <c r="A15" s="19" t="s">
        <v>76</v>
      </c>
      <c r="B15" s="6" t="s">
        <v>5</v>
      </c>
      <c r="C15" s="6">
        <f>SUM(C13:C14)</f>
        <v>1087</v>
      </c>
      <c r="D15" s="6">
        <f>SUM(D13:D14)</f>
        <v>1003</v>
      </c>
      <c r="E15" s="6">
        <f>SUM(E13:E14)</f>
        <v>888</v>
      </c>
      <c r="F15" s="6">
        <f>SUM(F13:F14)</f>
        <v>781</v>
      </c>
      <c r="G15" s="6">
        <v>920</v>
      </c>
      <c r="H15" s="6">
        <v>895</v>
      </c>
      <c r="I15" s="6">
        <v>828</v>
      </c>
      <c r="J15" s="12">
        <f t="shared" si="0"/>
        <v>862.4</v>
      </c>
      <c r="M15" s="132"/>
      <c r="N15" s="132"/>
      <c r="O15" s="132"/>
      <c r="P15" s="132"/>
      <c r="Q15" s="132"/>
      <c r="R15" s="132"/>
      <c r="S15" s="132"/>
      <c r="T15" s="132"/>
      <c r="U15" s="132"/>
      <c r="V15" s="132"/>
      <c r="W15" s="132"/>
    </row>
    <row r="16" spans="1:23" x14ac:dyDescent="0.2">
      <c r="A16" s="19" t="s">
        <v>76</v>
      </c>
      <c r="B16" s="11" t="s">
        <v>21</v>
      </c>
      <c r="C16" s="12">
        <f t="shared" ref="C16:I16" si="1">C13+C14/3</f>
        <v>743</v>
      </c>
      <c r="D16" s="12">
        <f t="shared" si="1"/>
        <v>664.33333333333337</v>
      </c>
      <c r="E16" s="12">
        <f t="shared" si="1"/>
        <v>590</v>
      </c>
      <c r="F16" s="12">
        <f t="shared" si="1"/>
        <v>534.33333333333337</v>
      </c>
      <c r="G16" s="12">
        <f t="shared" si="1"/>
        <v>838</v>
      </c>
      <c r="H16" s="12">
        <f t="shared" si="1"/>
        <v>819</v>
      </c>
      <c r="I16" s="12">
        <f t="shared" si="1"/>
        <v>756.66666666666663</v>
      </c>
      <c r="J16" s="12">
        <f t="shared" si="0"/>
        <v>707.6</v>
      </c>
    </row>
    <row r="17" spans="1:23" x14ac:dyDescent="0.2">
      <c r="A17" s="19" t="s">
        <v>76</v>
      </c>
      <c r="B17" s="8" t="s">
        <v>25</v>
      </c>
    </row>
    <row r="18" spans="1:23" x14ac:dyDescent="0.2">
      <c r="A18" s="19" t="s">
        <v>76</v>
      </c>
    </row>
    <row r="19" spans="1:23" x14ac:dyDescent="0.2">
      <c r="A19" s="19" t="s">
        <v>76</v>
      </c>
    </row>
    <row r="20" spans="1:23" x14ac:dyDescent="0.2">
      <c r="A20" s="19" t="s">
        <v>76</v>
      </c>
      <c r="B20" s="3" t="s">
        <v>11</v>
      </c>
      <c r="C20" s="5" t="s">
        <v>67</v>
      </c>
      <c r="D20" s="5" t="s">
        <v>68</v>
      </c>
      <c r="E20" s="5" t="s">
        <v>82</v>
      </c>
      <c r="F20" s="5" t="s">
        <v>85</v>
      </c>
      <c r="G20" s="5" t="s">
        <v>89</v>
      </c>
      <c r="H20" s="5" t="s">
        <v>92</v>
      </c>
      <c r="I20" s="5" t="s">
        <v>93</v>
      </c>
      <c r="J20" s="4" t="s">
        <v>94</v>
      </c>
    </row>
    <row r="21" spans="1:23" x14ac:dyDescent="0.2">
      <c r="A21" s="19" t="s">
        <v>76</v>
      </c>
      <c r="B21" s="6" t="s">
        <v>2</v>
      </c>
      <c r="C21" s="6"/>
      <c r="D21" s="6"/>
      <c r="E21" s="6"/>
      <c r="F21" s="6"/>
      <c r="G21" s="6"/>
      <c r="H21" s="6"/>
      <c r="I21" s="6"/>
      <c r="J21" s="12"/>
    </row>
    <row r="22" spans="1:23" x14ac:dyDescent="0.2">
      <c r="A22" s="19" t="s">
        <v>76</v>
      </c>
      <c r="B22" s="6" t="s">
        <v>3</v>
      </c>
      <c r="C22" s="6">
        <v>89</v>
      </c>
      <c r="D22" s="6">
        <v>101</v>
      </c>
      <c r="E22" s="6">
        <v>82</v>
      </c>
      <c r="F22" s="6">
        <v>49</v>
      </c>
      <c r="G22" s="6">
        <v>69</v>
      </c>
      <c r="H22" s="6">
        <v>61</v>
      </c>
      <c r="I22" s="6">
        <v>74</v>
      </c>
      <c r="J22" s="12">
        <f t="shared" ref="J22:J24" si="2">AVERAGE(E22:I22)</f>
        <v>67</v>
      </c>
    </row>
    <row r="23" spans="1:23" x14ac:dyDescent="0.2">
      <c r="A23" s="19" t="s">
        <v>76</v>
      </c>
      <c r="B23" s="6" t="s">
        <v>4</v>
      </c>
      <c r="C23" s="6">
        <v>145</v>
      </c>
      <c r="D23" s="6">
        <v>127</v>
      </c>
      <c r="E23" s="6">
        <v>100</v>
      </c>
      <c r="F23" s="6">
        <v>85</v>
      </c>
      <c r="G23" s="6">
        <v>293</v>
      </c>
      <c r="H23" s="6">
        <v>301</v>
      </c>
      <c r="I23" s="6">
        <v>292</v>
      </c>
      <c r="J23" s="12">
        <f t="shared" si="2"/>
        <v>214.2</v>
      </c>
    </row>
    <row r="24" spans="1:23" x14ac:dyDescent="0.2">
      <c r="A24" s="19" t="s">
        <v>76</v>
      </c>
      <c r="B24" s="6" t="s">
        <v>5</v>
      </c>
      <c r="C24" s="6">
        <f>SUM(C22:C23)</f>
        <v>234</v>
      </c>
      <c r="D24" s="6">
        <f>SUM(D22:D23)</f>
        <v>228</v>
      </c>
      <c r="E24" s="6">
        <f>SUM(E22:E23)</f>
        <v>182</v>
      </c>
      <c r="F24" s="6">
        <f>SUM(F22:F23)</f>
        <v>134</v>
      </c>
      <c r="G24" s="6">
        <v>362</v>
      </c>
      <c r="H24" s="6">
        <v>362</v>
      </c>
      <c r="I24" s="6">
        <v>366</v>
      </c>
      <c r="J24" s="12">
        <f t="shared" si="2"/>
        <v>281.2</v>
      </c>
    </row>
    <row r="25" spans="1:23" x14ac:dyDescent="0.2">
      <c r="A25" s="19" t="s">
        <v>76</v>
      </c>
      <c r="B25" s="11" t="s">
        <v>21</v>
      </c>
      <c r="C25" s="12">
        <f t="shared" ref="C25:I25" si="3">C22+C23/3</f>
        <v>137.33333333333334</v>
      </c>
      <c r="D25" s="12">
        <f t="shared" si="3"/>
        <v>143.33333333333334</v>
      </c>
      <c r="E25" s="12">
        <f t="shared" si="3"/>
        <v>115.33333333333334</v>
      </c>
      <c r="F25" s="12">
        <f t="shared" si="3"/>
        <v>77.333333333333329</v>
      </c>
      <c r="G25" s="12">
        <f t="shared" si="3"/>
        <v>166.66666666666669</v>
      </c>
      <c r="H25" s="12">
        <f t="shared" si="3"/>
        <v>161.33333333333331</v>
      </c>
      <c r="I25" s="12">
        <f t="shared" si="3"/>
        <v>171.33333333333331</v>
      </c>
      <c r="J25" s="12">
        <f t="shared" ref="J25" si="4">AVERAGE(D25:H25)</f>
        <v>132.80000000000001</v>
      </c>
    </row>
    <row r="26" spans="1:23" x14ac:dyDescent="0.2">
      <c r="A26" s="19" t="s">
        <v>76</v>
      </c>
      <c r="B26" s="8" t="s">
        <v>25</v>
      </c>
      <c r="C26" s="10"/>
      <c r="D26" s="10"/>
      <c r="E26" s="10"/>
      <c r="F26" s="10"/>
      <c r="G26" s="10"/>
      <c r="H26" s="10"/>
      <c r="I26" s="10"/>
      <c r="J26" s="10"/>
    </row>
    <row r="27" spans="1:23" ht="13.5" x14ac:dyDescent="0.25">
      <c r="A27" s="19" t="s">
        <v>76</v>
      </c>
      <c r="B27" s="93" t="s">
        <v>95</v>
      </c>
    </row>
    <row r="28" spans="1:23" x14ac:dyDescent="0.2">
      <c r="A28" s="19" t="s">
        <v>76</v>
      </c>
    </row>
    <row r="29" spans="1:23" ht="12.75" customHeight="1" x14ac:dyDescent="0.2">
      <c r="A29" s="19" t="s">
        <v>76</v>
      </c>
      <c r="B29" s="2" t="s">
        <v>18</v>
      </c>
      <c r="M29" s="128" t="s">
        <v>103</v>
      </c>
      <c r="N29" s="128"/>
      <c r="O29" s="128"/>
      <c r="P29" s="128"/>
      <c r="Q29" s="128"/>
      <c r="R29" s="128"/>
      <c r="S29" s="128"/>
      <c r="T29" s="128"/>
      <c r="U29" s="128"/>
      <c r="V29" s="128"/>
      <c r="W29" s="128"/>
    </row>
    <row r="30" spans="1:23" x14ac:dyDescent="0.2">
      <c r="A30" s="19" t="s">
        <v>76</v>
      </c>
      <c r="M30" s="128"/>
      <c r="N30" s="128"/>
      <c r="O30" s="128"/>
      <c r="P30" s="128"/>
      <c r="Q30" s="128"/>
      <c r="R30" s="128"/>
      <c r="S30" s="128"/>
      <c r="T30" s="128"/>
      <c r="U30" s="128"/>
      <c r="V30" s="128"/>
      <c r="W30" s="128"/>
    </row>
    <row r="31" spans="1:23" x14ac:dyDescent="0.2">
      <c r="A31" s="19" t="s">
        <v>76</v>
      </c>
      <c r="C31" s="5" t="s">
        <v>67</v>
      </c>
      <c r="D31" s="5" t="s">
        <v>68</v>
      </c>
      <c r="E31" s="5" t="s">
        <v>82</v>
      </c>
      <c r="F31" s="5" t="s">
        <v>85</v>
      </c>
      <c r="G31" s="5" t="s">
        <v>89</v>
      </c>
      <c r="H31" s="5" t="s">
        <v>92</v>
      </c>
      <c r="I31" s="5" t="s">
        <v>93</v>
      </c>
      <c r="J31" s="4" t="s">
        <v>94</v>
      </c>
      <c r="M31" s="128"/>
      <c r="N31" s="128"/>
      <c r="O31" s="128"/>
      <c r="P31" s="128"/>
      <c r="Q31" s="128"/>
      <c r="R31" s="128"/>
      <c r="S31" s="128"/>
      <c r="T31" s="128"/>
      <c r="U31" s="128"/>
      <c r="V31" s="128"/>
      <c r="W31" s="128"/>
    </row>
    <row r="32" spans="1:23" x14ac:dyDescent="0.2">
      <c r="A32" s="19" t="s">
        <v>76</v>
      </c>
      <c r="B32" s="21" t="s">
        <v>1</v>
      </c>
      <c r="C32" s="6">
        <v>199</v>
      </c>
      <c r="D32" s="6">
        <v>190</v>
      </c>
      <c r="E32" s="6">
        <v>189</v>
      </c>
      <c r="F32" s="6">
        <v>178</v>
      </c>
      <c r="G32" s="6">
        <v>178</v>
      </c>
      <c r="H32" s="6">
        <v>181</v>
      </c>
      <c r="I32" s="6">
        <v>156</v>
      </c>
      <c r="J32" s="12">
        <f>AVERAGE(E32:I32)</f>
        <v>176.4</v>
      </c>
    </row>
    <row r="33" spans="1:13" x14ac:dyDescent="0.2">
      <c r="A33" s="19" t="s">
        <v>76</v>
      </c>
      <c r="B33" s="21" t="s">
        <v>11</v>
      </c>
      <c r="C33" s="6">
        <v>60</v>
      </c>
      <c r="D33" s="6">
        <v>99</v>
      </c>
      <c r="E33" s="6">
        <v>68</v>
      </c>
      <c r="F33" s="6">
        <v>50</v>
      </c>
      <c r="G33" s="6">
        <v>89</v>
      </c>
      <c r="H33" s="6">
        <v>114</v>
      </c>
      <c r="I33" s="6">
        <v>69</v>
      </c>
      <c r="J33" s="12">
        <f>AVERAGE(E33:I33)</f>
        <v>78</v>
      </c>
    </row>
    <row r="34" spans="1:13" ht="13.5" x14ac:dyDescent="0.25">
      <c r="A34" s="19" t="s">
        <v>76</v>
      </c>
      <c r="B34" s="93" t="s">
        <v>96</v>
      </c>
    </row>
    <row r="35" spans="1:13" ht="12.75" customHeight="1" x14ac:dyDescent="0.2">
      <c r="A35" s="19" t="s">
        <v>76</v>
      </c>
    </row>
    <row r="36" spans="1:13" x14ac:dyDescent="0.2">
      <c r="A36" s="19" t="s">
        <v>76</v>
      </c>
      <c r="B36" s="2" t="s">
        <v>19</v>
      </c>
    </row>
    <row r="37" spans="1:13" x14ac:dyDescent="0.2">
      <c r="A37" s="19" t="s">
        <v>76</v>
      </c>
    </row>
    <row r="38" spans="1:13" x14ac:dyDescent="0.2">
      <c r="A38" s="19" t="s">
        <v>76</v>
      </c>
      <c r="C38" s="5" t="s">
        <v>67</v>
      </c>
      <c r="D38" s="5" t="s">
        <v>68</v>
      </c>
      <c r="E38" s="5" t="s">
        <v>82</v>
      </c>
      <c r="F38" s="5" t="s">
        <v>85</v>
      </c>
      <c r="G38" s="5" t="s">
        <v>89</v>
      </c>
      <c r="H38" s="5" t="s">
        <v>92</v>
      </c>
      <c r="I38" s="5" t="s">
        <v>93</v>
      </c>
      <c r="J38" s="4" t="s">
        <v>94</v>
      </c>
    </row>
    <row r="39" spans="1:13" x14ac:dyDescent="0.2">
      <c r="A39" s="19" t="s">
        <v>76</v>
      </c>
      <c r="B39" s="21" t="s">
        <v>1</v>
      </c>
      <c r="C39" s="12">
        <f t="shared" ref="C39:I39" si="5">C15/C32</f>
        <v>5.4623115577889445</v>
      </c>
      <c r="D39" s="12">
        <f t="shared" si="5"/>
        <v>5.2789473684210524</v>
      </c>
      <c r="E39" s="12">
        <f t="shared" si="5"/>
        <v>4.6984126984126986</v>
      </c>
      <c r="F39" s="12">
        <f t="shared" si="5"/>
        <v>4.3876404494382024</v>
      </c>
      <c r="G39" s="12">
        <f t="shared" si="5"/>
        <v>5.1685393258426968</v>
      </c>
      <c r="H39" s="12">
        <f t="shared" si="5"/>
        <v>4.94475138121547</v>
      </c>
      <c r="I39" s="12">
        <f t="shared" si="5"/>
        <v>5.3076923076923075</v>
      </c>
      <c r="J39" s="12">
        <f t="shared" ref="J39:J40" si="6">AVERAGE(E39:I39)</f>
        <v>4.9014072325202749</v>
      </c>
    </row>
    <row r="40" spans="1:13" x14ac:dyDescent="0.2">
      <c r="A40" s="19" t="s">
        <v>76</v>
      </c>
      <c r="B40" s="21" t="s">
        <v>11</v>
      </c>
      <c r="C40" s="12">
        <f t="shared" ref="C40:I40" si="7">C24/C33</f>
        <v>3.9</v>
      </c>
      <c r="D40" s="12">
        <f t="shared" si="7"/>
        <v>2.3030303030303032</v>
      </c>
      <c r="E40" s="12">
        <f t="shared" si="7"/>
        <v>2.6764705882352939</v>
      </c>
      <c r="F40" s="12">
        <f t="shared" si="7"/>
        <v>2.68</v>
      </c>
      <c r="G40" s="12">
        <f t="shared" si="7"/>
        <v>4.0674157303370784</v>
      </c>
      <c r="H40" s="12">
        <f t="shared" si="7"/>
        <v>3.1754385964912282</v>
      </c>
      <c r="I40" s="12">
        <f t="shared" si="7"/>
        <v>5.3043478260869561</v>
      </c>
      <c r="J40" s="12">
        <f t="shared" si="6"/>
        <v>3.5807345482301107</v>
      </c>
    </row>
    <row r="41" spans="1:13" x14ac:dyDescent="0.2">
      <c r="A41" s="19" t="s">
        <v>76</v>
      </c>
      <c r="B41" s="10"/>
      <c r="C41" s="10"/>
      <c r="D41" s="10"/>
      <c r="E41" s="10"/>
      <c r="F41" s="10"/>
      <c r="G41" s="10"/>
      <c r="H41" s="10"/>
      <c r="I41" s="10"/>
      <c r="J41" s="10"/>
    </row>
    <row r="42" spans="1:13" x14ac:dyDescent="0.2">
      <c r="A42" s="19" t="s">
        <v>76</v>
      </c>
    </row>
    <row r="43" spans="1:13" x14ac:dyDescent="0.2">
      <c r="A43" s="19" t="s">
        <v>76</v>
      </c>
      <c r="B43" s="2" t="s">
        <v>7</v>
      </c>
      <c r="M43" s="114" t="s">
        <v>133</v>
      </c>
    </row>
    <row r="44" spans="1:13" x14ac:dyDescent="0.2">
      <c r="A44" s="19" t="s">
        <v>76</v>
      </c>
    </row>
    <row r="45" spans="1:13" x14ac:dyDescent="0.2">
      <c r="A45" s="19" t="s">
        <v>76</v>
      </c>
      <c r="B45" s="7"/>
      <c r="C45" s="5" t="s">
        <v>67</v>
      </c>
      <c r="D45" s="5" t="s">
        <v>68</v>
      </c>
      <c r="E45" s="5" t="s">
        <v>82</v>
      </c>
      <c r="F45" s="5" t="s">
        <v>85</v>
      </c>
      <c r="G45" s="5" t="s">
        <v>89</v>
      </c>
      <c r="H45" s="5" t="s">
        <v>92</v>
      </c>
      <c r="I45" s="5" t="s">
        <v>93</v>
      </c>
      <c r="J45" s="4" t="s">
        <v>94</v>
      </c>
    </row>
    <row r="46" spans="1:13" x14ac:dyDescent="0.2">
      <c r="A46" s="19" t="s">
        <v>76</v>
      </c>
      <c r="B46" s="6" t="s">
        <v>20</v>
      </c>
      <c r="C46" s="73">
        <v>7515</v>
      </c>
      <c r="D46" s="73">
        <v>7372</v>
      </c>
      <c r="E46" s="73">
        <v>7097</v>
      </c>
      <c r="F46" s="73">
        <v>5986</v>
      </c>
      <c r="G46" s="73">
        <v>5379</v>
      </c>
      <c r="H46" s="73">
        <v>4992</v>
      </c>
      <c r="I46" s="73">
        <v>4374</v>
      </c>
      <c r="J46" s="22">
        <f t="shared" ref="J46:J48" si="8">AVERAGE(E46:I46)</f>
        <v>5565.6</v>
      </c>
    </row>
    <row r="47" spans="1:13" x14ac:dyDescent="0.2">
      <c r="A47" s="19" t="s">
        <v>76</v>
      </c>
      <c r="B47" s="6" t="s">
        <v>11</v>
      </c>
      <c r="C47" s="73">
        <v>1591</v>
      </c>
      <c r="D47" s="73">
        <v>1656</v>
      </c>
      <c r="E47" s="73">
        <v>1241</v>
      </c>
      <c r="F47" s="73">
        <v>981</v>
      </c>
      <c r="G47" s="73">
        <v>1231</v>
      </c>
      <c r="H47" s="73">
        <v>1350</v>
      </c>
      <c r="I47" s="73">
        <v>2041</v>
      </c>
      <c r="J47" s="22">
        <f t="shared" si="8"/>
        <v>1368.8</v>
      </c>
    </row>
    <row r="48" spans="1:13" x14ac:dyDescent="0.2">
      <c r="A48" s="19" t="s">
        <v>76</v>
      </c>
      <c r="B48" s="6" t="s">
        <v>5</v>
      </c>
      <c r="C48" s="73">
        <f>SUM(C46:C47)</f>
        <v>9106</v>
      </c>
      <c r="D48" s="73">
        <f>SUM(D46:D47)</f>
        <v>9028</v>
      </c>
      <c r="E48" s="73">
        <f>SUM(E46:E47)</f>
        <v>8338</v>
      </c>
      <c r="F48" s="73">
        <v>6967</v>
      </c>
      <c r="G48" s="73">
        <v>6610</v>
      </c>
      <c r="H48" s="73">
        <v>6342</v>
      </c>
      <c r="I48" s="73">
        <v>6415</v>
      </c>
      <c r="J48" s="22">
        <f t="shared" si="8"/>
        <v>6934.4</v>
      </c>
    </row>
    <row r="49" spans="1:23" x14ac:dyDescent="0.2">
      <c r="A49" s="19" t="s">
        <v>76</v>
      </c>
    </row>
    <row r="50" spans="1:23" x14ac:dyDescent="0.2">
      <c r="A50" s="19" t="s">
        <v>76</v>
      </c>
    </row>
    <row r="51" spans="1:23" x14ac:dyDescent="0.2">
      <c r="A51" s="19" t="s">
        <v>76</v>
      </c>
      <c r="B51" s="2" t="s">
        <v>8</v>
      </c>
    </row>
    <row r="52" spans="1:23" x14ac:dyDescent="0.2">
      <c r="A52" s="19" t="s">
        <v>76</v>
      </c>
    </row>
    <row r="53" spans="1:23" x14ac:dyDescent="0.2">
      <c r="A53" s="19" t="s">
        <v>76</v>
      </c>
      <c r="B53" s="7"/>
      <c r="C53" s="5" t="s">
        <v>67</v>
      </c>
      <c r="D53" s="5" t="s">
        <v>68</v>
      </c>
      <c r="E53" s="5" t="s">
        <v>82</v>
      </c>
      <c r="F53" s="5" t="s">
        <v>85</v>
      </c>
      <c r="G53" s="5" t="s">
        <v>89</v>
      </c>
      <c r="H53" s="5" t="s">
        <v>92</v>
      </c>
      <c r="I53" s="5" t="s">
        <v>93</v>
      </c>
      <c r="J53" s="4" t="s">
        <v>94</v>
      </c>
    </row>
    <row r="54" spans="1:23" x14ac:dyDescent="0.2">
      <c r="A54" s="19" t="s">
        <v>76</v>
      </c>
      <c r="B54" s="6" t="s">
        <v>9</v>
      </c>
      <c r="C54" s="6"/>
      <c r="D54" s="6"/>
      <c r="E54" s="6"/>
      <c r="F54" s="6"/>
      <c r="G54" s="6"/>
      <c r="H54" s="6"/>
      <c r="I54" s="6"/>
      <c r="J54" s="12"/>
    </row>
    <row r="55" spans="1:23" x14ac:dyDescent="0.2">
      <c r="A55" s="19" t="s">
        <v>76</v>
      </c>
      <c r="B55" s="6" t="s">
        <v>10</v>
      </c>
      <c r="C55" s="6">
        <v>20</v>
      </c>
      <c r="D55" s="6">
        <v>18</v>
      </c>
      <c r="E55" s="6">
        <v>18</v>
      </c>
      <c r="F55" s="6">
        <v>19</v>
      </c>
      <c r="G55" s="6">
        <v>19</v>
      </c>
      <c r="H55" s="6">
        <v>19</v>
      </c>
      <c r="I55" s="6">
        <v>20</v>
      </c>
      <c r="J55" s="12">
        <f t="shared" ref="J55:J56" si="9">AVERAGE(E55:I55)</f>
        <v>19</v>
      </c>
    </row>
    <row r="56" spans="1:23" x14ac:dyDescent="0.2">
      <c r="A56" s="19" t="s">
        <v>76</v>
      </c>
      <c r="B56" s="6" t="s">
        <v>11</v>
      </c>
      <c r="C56" s="27">
        <v>18</v>
      </c>
      <c r="D56" s="27">
        <v>17</v>
      </c>
      <c r="E56" s="27">
        <v>17</v>
      </c>
      <c r="F56" s="27">
        <v>16</v>
      </c>
      <c r="G56" s="27">
        <v>19</v>
      </c>
      <c r="H56" s="27">
        <v>17</v>
      </c>
      <c r="I56" s="27">
        <v>20</v>
      </c>
      <c r="J56" s="12">
        <f t="shared" si="9"/>
        <v>17.8</v>
      </c>
    </row>
    <row r="57" spans="1:23" x14ac:dyDescent="0.2">
      <c r="A57" s="19" t="s">
        <v>76</v>
      </c>
      <c r="B57" s="16" t="s">
        <v>22</v>
      </c>
    </row>
    <row r="58" spans="1:23" x14ac:dyDescent="0.2">
      <c r="A58" s="19" t="s">
        <v>76</v>
      </c>
    </row>
    <row r="59" spans="1:23" x14ac:dyDescent="0.2">
      <c r="A59" s="19" t="s">
        <v>76</v>
      </c>
    </row>
    <row r="60" spans="1:23" x14ac:dyDescent="0.2">
      <c r="A60" s="19" t="s">
        <v>76</v>
      </c>
      <c r="B60" s="2" t="s">
        <v>24</v>
      </c>
      <c r="D60" s="78" t="s">
        <v>90</v>
      </c>
      <c r="M60" s="128" t="s">
        <v>101</v>
      </c>
      <c r="N60" s="128"/>
      <c r="O60" s="128"/>
      <c r="P60" s="128"/>
      <c r="Q60" s="128"/>
      <c r="R60" s="128"/>
      <c r="S60" s="128"/>
      <c r="T60" s="128"/>
      <c r="U60" s="128"/>
      <c r="V60" s="128"/>
      <c r="W60" s="128"/>
    </row>
    <row r="61" spans="1:23" x14ac:dyDescent="0.2">
      <c r="A61" s="19" t="s">
        <v>76</v>
      </c>
      <c r="B61" s="104" t="s">
        <v>100</v>
      </c>
      <c r="M61" s="128"/>
      <c r="N61" s="128"/>
      <c r="O61" s="128"/>
      <c r="P61" s="128"/>
      <c r="Q61" s="128"/>
      <c r="R61" s="128"/>
      <c r="S61" s="128"/>
      <c r="T61" s="128"/>
      <c r="U61" s="128"/>
      <c r="V61" s="128"/>
      <c r="W61" s="128"/>
    </row>
    <row r="62" spans="1:23" x14ac:dyDescent="0.2">
      <c r="A62" s="19" t="s">
        <v>76</v>
      </c>
      <c r="B62" s="7"/>
      <c r="C62" s="5" t="s">
        <v>67</v>
      </c>
      <c r="D62" s="5" t="s">
        <v>68</v>
      </c>
      <c r="E62" s="5" t="s">
        <v>82</v>
      </c>
      <c r="F62" s="5" t="s">
        <v>85</v>
      </c>
      <c r="G62" s="5" t="s">
        <v>89</v>
      </c>
      <c r="H62" s="5" t="s">
        <v>92</v>
      </c>
      <c r="I62" s="5" t="s">
        <v>93</v>
      </c>
      <c r="J62" s="4" t="s">
        <v>94</v>
      </c>
    </row>
    <row r="63" spans="1:23" x14ac:dyDescent="0.2">
      <c r="A63" s="19" t="s">
        <v>76</v>
      </c>
      <c r="B63" s="6" t="s">
        <v>3</v>
      </c>
      <c r="C63" s="17"/>
      <c r="D63" s="29">
        <v>15</v>
      </c>
      <c r="E63" s="17">
        <v>14</v>
      </c>
      <c r="F63" s="17">
        <v>15</v>
      </c>
      <c r="G63" s="17">
        <v>21</v>
      </c>
      <c r="H63" s="17">
        <v>25</v>
      </c>
      <c r="I63" s="17">
        <v>28</v>
      </c>
      <c r="J63" s="12">
        <f t="shared" ref="J63:J66" si="10">AVERAGE(E63:I63)</f>
        <v>20.6</v>
      </c>
    </row>
    <row r="64" spans="1:23" x14ac:dyDescent="0.2">
      <c r="A64" s="19" t="s">
        <v>76</v>
      </c>
      <c r="B64" s="6" t="s">
        <v>4</v>
      </c>
      <c r="C64" s="17"/>
      <c r="D64" s="29">
        <v>23</v>
      </c>
      <c r="E64" s="17">
        <v>19</v>
      </c>
      <c r="F64" s="17">
        <v>19</v>
      </c>
      <c r="G64" s="17">
        <v>32</v>
      </c>
      <c r="H64" s="17">
        <v>19</v>
      </c>
      <c r="I64" s="17">
        <v>24</v>
      </c>
      <c r="J64" s="12">
        <f t="shared" si="10"/>
        <v>22.6</v>
      </c>
    </row>
    <row r="65" spans="1:10" x14ac:dyDescent="0.2">
      <c r="A65" s="19" t="s">
        <v>76</v>
      </c>
      <c r="B65" s="6" t="s">
        <v>5</v>
      </c>
      <c r="C65" s="6"/>
      <c r="D65" s="6">
        <f>SUM(D63:D64)</f>
        <v>38</v>
      </c>
      <c r="E65" s="6">
        <f>SUM(E63:E64)</f>
        <v>33</v>
      </c>
      <c r="F65" s="6">
        <f>SUM(F63:F64)</f>
        <v>34</v>
      </c>
      <c r="G65" s="6">
        <f>SUM(G63:G64)</f>
        <v>53</v>
      </c>
      <c r="H65" s="6">
        <v>44</v>
      </c>
      <c r="I65" s="6">
        <v>52</v>
      </c>
      <c r="J65" s="12">
        <f t="shared" si="10"/>
        <v>43.2</v>
      </c>
    </row>
    <row r="66" spans="1:10" x14ac:dyDescent="0.2">
      <c r="A66" s="19" t="s">
        <v>76</v>
      </c>
      <c r="B66" s="11" t="s">
        <v>23</v>
      </c>
      <c r="C66" s="12"/>
      <c r="D66" s="12">
        <f t="shared" ref="D66:I66" si="11">D63+D64/3</f>
        <v>22.666666666666668</v>
      </c>
      <c r="E66" s="12">
        <f t="shared" si="11"/>
        <v>20.333333333333332</v>
      </c>
      <c r="F66" s="12">
        <f t="shared" si="11"/>
        <v>21.333333333333332</v>
      </c>
      <c r="G66" s="12">
        <f t="shared" si="11"/>
        <v>31.666666666666664</v>
      </c>
      <c r="H66" s="12">
        <f t="shared" si="11"/>
        <v>31.333333333333332</v>
      </c>
      <c r="I66" s="12">
        <f t="shared" si="11"/>
        <v>36</v>
      </c>
      <c r="J66" s="12">
        <f t="shared" si="10"/>
        <v>28.133333333333333</v>
      </c>
    </row>
    <row r="67" spans="1:10" x14ac:dyDescent="0.2">
      <c r="A67" s="19" t="s">
        <v>76</v>
      </c>
      <c r="B67" s="8" t="s">
        <v>26</v>
      </c>
    </row>
    <row r="68" spans="1:10" x14ac:dyDescent="0.2">
      <c r="A68" s="19" t="s">
        <v>76</v>
      </c>
    </row>
    <row r="69" spans="1:10" x14ac:dyDescent="0.2">
      <c r="A69" s="19" t="s">
        <v>76</v>
      </c>
    </row>
    <row r="70" spans="1:10" x14ac:dyDescent="0.2">
      <c r="A70" s="19" t="s">
        <v>76</v>
      </c>
      <c r="B70" s="2" t="s">
        <v>27</v>
      </c>
    </row>
    <row r="71" spans="1:10" x14ac:dyDescent="0.2">
      <c r="A71" s="19" t="s">
        <v>76</v>
      </c>
      <c r="B71" s="2"/>
    </row>
    <row r="72" spans="1:10" x14ac:dyDescent="0.2">
      <c r="A72" s="19" t="s">
        <v>76</v>
      </c>
      <c r="C72" s="5" t="s">
        <v>67</v>
      </c>
      <c r="D72" s="5" t="s">
        <v>68</v>
      </c>
      <c r="E72" s="5" t="s">
        <v>82</v>
      </c>
      <c r="F72" s="5" t="s">
        <v>85</v>
      </c>
      <c r="G72" s="5" t="s">
        <v>89</v>
      </c>
      <c r="H72" s="5" t="s">
        <v>92</v>
      </c>
      <c r="I72" s="5" t="s">
        <v>93</v>
      </c>
      <c r="J72" s="4" t="s">
        <v>94</v>
      </c>
    </row>
    <row r="73" spans="1:10" x14ac:dyDescent="0.2">
      <c r="A73" s="19" t="s">
        <v>76</v>
      </c>
      <c r="B73" s="6" t="s">
        <v>6</v>
      </c>
      <c r="C73" s="12"/>
      <c r="D73" s="12">
        <f>(D16+D25)/D66</f>
        <v>35.632352941176471</v>
      </c>
      <c r="E73" s="12">
        <f>(E16+E25)/E66</f>
        <v>34.688524590163937</v>
      </c>
      <c r="F73" s="12">
        <f>F16/F66</f>
        <v>25.046875000000004</v>
      </c>
      <c r="G73" s="12">
        <f>G16/G66</f>
        <v>26.463157894736845</v>
      </c>
      <c r="H73" s="12">
        <f>H16/H66</f>
        <v>26.138297872340427</v>
      </c>
      <c r="I73" s="12">
        <f>I16/I66</f>
        <v>21.018518518518519</v>
      </c>
      <c r="J73" s="12">
        <f>AVERAGE(E73:I73)</f>
        <v>26.671074775151947</v>
      </c>
    </row>
    <row r="74" spans="1:10" x14ac:dyDescent="0.2">
      <c r="A74" s="19" t="s">
        <v>76</v>
      </c>
      <c r="C74" s="10"/>
      <c r="D74" s="10"/>
      <c r="E74" s="10"/>
      <c r="F74" s="10"/>
      <c r="G74" s="10"/>
      <c r="H74" s="10"/>
      <c r="I74" s="10"/>
      <c r="J74" s="10"/>
    </row>
    <row r="75" spans="1:10" x14ac:dyDescent="0.2">
      <c r="A75" s="19" t="s">
        <v>76</v>
      </c>
    </row>
    <row r="76" spans="1:10" x14ac:dyDescent="0.2">
      <c r="A76" s="19" t="s">
        <v>76</v>
      </c>
      <c r="B76" s="2" t="s">
        <v>14</v>
      </c>
    </row>
    <row r="77" spans="1:10" x14ac:dyDescent="0.2">
      <c r="A77" s="19" t="s">
        <v>76</v>
      </c>
      <c r="B77" s="2"/>
    </row>
    <row r="78" spans="1:10" x14ac:dyDescent="0.2">
      <c r="A78" s="19" t="s">
        <v>76</v>
      </c>
      <c r="C78" s="5" t="s">
        <v>67</v>
      </c>
      <c r="D78" s="5" t="s">
        <v>68</v>
      </c>
      <c r="E78" s="5" t="s">
        <v>82</v>
      </c>
      <c r="F78" s="5" t="s">
        <v>85</v>
      </c>
      <c r="G78" s="5" t="s">
        <v>85</v>
      </c>
      <c r="H78" s="5" t="s">
        <v>92</v>
      </c>
      <c r="I78" s="5" t="s">
        <v>93</v>
      </c>
      <c r="J78" s="4" t="s">
        <v>94</v>
      </c>
    </row>
    <row r="79" spans="1:10" x14ac:dyDescent="0.2">
      <c r="A79" s="19" t="s">
        <v>76</v>
      </c>
      <c r="B79" s="6" t="s">
        <v>12</v>
      </c>
      <c r="C79" s="12"/>
      <c r="D79" s="12">
        <f t="shared" ref="D79:I79" si="12">D48/D66</f>
        <v>398.29411764705878</v>
      </c>
      <c r="E79" s="12">
        <f t="shared" si="12"/>
        <v>410.06557377049182</v>
      </c>
      <c r="F79" s="12">
        <f t="shared" si="12"/>
        <v>326.578125</v>
      </c>
      <c r="G79" s="12">
        <f t="shared" si="12"/>
        <v>208.73684210526318</v>
      </c>
      <c r="H79" s="12">
        <f t="shared" si="12"/>
        <v>202.40425531914894</v>
      </c>
      <c r="I79" s="12">
        <f t="shared" si="12"/>
        <v>178.19444444444446</v>
      </c>
      <c r="J79" s="12">
        <f>AVERAGE(E79:I79)</f>
        <v>265.19584812786968</v>
      </c>
    </row>
    <row r="80" spans="1:10" x14ac:dyDescent="0.2">
      <c r="A80" s="19" t="s">
        <v>76</v>
      </c>
      <c r="C80" s="10"/>
      <c r="D80" s="10"/>
      <c r="E80" s="10"/>
      <c r="F80" s="10"/>
      <c r="G80" s="10"/>
      <c r="H80" s="5"/>
      <c r="I80" s="5"/>
      <c r="J80" s="10"/>
    </row>
    <row r="81" spans="8:9" x14ac:dyDescent="0.2">
      <c r="H81" s="5"/>
      <c r="I81" s="5"/>
    </row>
  </sheetData>
  <mergeCells count="5">
    <mergeCell ref="B7:F7"/>
    <mergeCell ref="M9:W10"/>
    <mergeCell ref="M12:W15"/>
    <mergeCell ref="M60:W61"/>
    <mergeCell ref="M29:W31"/>
  </mergeCells>
  <pageMargins left="0.8" right="0.25" top="0.5" bottom="0.5"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IV81"/>
  <sheetViews>
    <sheetView topLeftCell="B16" zoomScaleNormal="100" workbookViewId="0">
      <selection activeCell="R51" sqref="R51"/>
    </sheetView>
  </sheetViews>
  <sheetFormatPr defaultRowHeight="12.75" x14ac:dyDescent="0.2"/>
  <cols>
    <col min="1" max="1" width="12.85546875" hidden="1" customWidth="1"/>
    <col min="2" max="2" width="18.7109375" customWidth="1"/>
    <col min="3" max="4" width="12.7109375" hidden="1" customWidth="1"/>
    <col min="5" max="10" width="12.7109375" customWidth="1"/>
  </cols>
  <sheetData>
    <row r="1" spans="1:256" x14ac:dyDescent="0.2">
      <c r="A1" s="19" t="s">
        <v>79</v>
      </c>
      <c r="B1" s="15" t="s">
        <v>0</v>
      </c>
      <c r="C1" s="15"/>
      <c r="D1" s="15"/>
      <c r="E1" s="15"/>
      <c r="F1" s="20"/>
      <c r="G1" s="20"/>
      <c r="H1" s="20"/>
      <c r="I1" s="20"/>
      <c r="J1" s="20"/>
    </row>
    <row r="2" spans="1:256" x14ac:dyDescent="0.2">
      <c r="A2" s="19" t="s">
        <v>79</v>
      </c>
      <c r="B2" s="15" t="s">
        <v>91</v>
      </c>
      <c r="C2" s="15"/>
      <c r="D2" s="15"/>
      <c r="E2" s="15"/>
      <c r="F2" s="48"/>
      <c r="G2" s="48"/>
      <c r="H2" s="48"/>
      <c r="I2" s="48"/>
      <c r="J2" s="20"/>
    </row>
    <row r="3" spans="1:256" x14ac:dyDescent="0.2">
      <c r="A3" s="19" t="s">
        <v>79</v>
      </c>
    </row>
    <row r="4" spans="1:256" x14ac:dyDescent="0.2">
      <c r="A4" s="19" t="s">
        <v>79</v>
      </c>
      <c r="B4" s="113" t="s">
        <v>109</v>
      </c>
      <c r="C4" s="15"/>
      <c r="D4" s="15"/>
      <c r="E4" s="15"/>
      <c r="F4" s="15"/>
      <c r="G4" s="15"/>
      <c r="H4" s="15"/>
      <c r="I4" s="15"/>
      <c r="J4" s="15"/>
    </row>
    <row r="5" spans="1:256" x14ac:dyDescent="0.2">
      <c r="A5" s="19" t="s">
        <v>79</v>
      </c>
      <c r="B5" s="1"/>
      <c r="C5" s="1"/>
      <c r="D5" s="1"/>
      <c r="E5" s="1"/>
      <c r="F5" s="1"/>
      <c r="H5" s="80"/>
      <c r="I5" s="88"/>
      <c r="J5" s="87"/>
    </row>
    <row r="6" spans="1:256" ht="18" x14ac:dyDescent="0.25">
      <c r="A6" s="19" t="s">
        <v>79</v>
      </c>
      <c r="B6" s="9" t="s">
        <v>87</v>
      </c>
      <c r="C6" s="1"/>
      <c r="D6" s="75"/>
      <c r="F6" s="1"/>
      <c r="G6" s="1"/>
      <c r="H6" s="80"/>
      <c r="I6" s="88"/>
      <c r="J6" s="39"/>
    </row>
    <row r="7" spans="1:256" ht="12.75" customHeight="1" x14ac:dyDescent="0.25">
      <c r="A7" s="134"/>
      <c r="B7" s="134"/>
      <c r="C7" s="134"/>
      <c r="D7" s="134"/>
      <c r="E7" s="134"/>
      <c r="F7" s="134"/>
      <c r="G7" s="50"/>
      <c r="H7" s="82"/>
      <c r="I7" s="90"/>
      <c r="K7" s="47"/>
      <c r="L7" s="47"/>
      <c r="M7" s="47"/>
      <c r="N7" s="47"/>
      <c r="O7" s="47"/>
      <c r="P7" s="47"/>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row>
    <row r="8" spans="1:256" x14ac:dyDescent="0.2">
      <c r="A8" s="19" t="s">
        <v>79</v>
      </c>
    </row>
    <row r="9" spans="1:256" x14ac:dyDescent="0.2">
      <c r="A9" s="19" t="s">
        <v>79</v>
      </c>
      <c r="B9" s="2" t="s">
        <v>16</v>
      </c>
      <c r="M9" s="131" t="s">
        <v>102</v>
      </c>
      <c r="N9" s="131"/>
      <c r="O9" s="131"/>
      <c r="P9" s="131"/>
      <c r="Q9" s="131"/>
      <c r="R9" s="131"/>
      <c r="S9" s="131"/>
      <c r="T9" s="131"/>
      <c r="U9" s="131"/>
      <c r="V9" s="131"/>
      <c r="W9" s="131"/>
    </row>
    <row r="10" spans="1:256" x14ac:dyDescent="0.2">
      <c r="A10" s="19" t="s">
        <v>79</v>
      </c>
      <c r="M10" s="131"/>
      <c r="N10" s="131"/>
      <c r="O10" s="131"/>
      <c r="P10" s="131"/>
      <c r="Q10" s="131"/>
      <c r="R10" s="131"/>
      <c r="S10" s="131"/>
      <c r="T10" s="131"/>
      <c r="U10" s="131"/>
      <c r="V10" s="131"/>
      <c r="W10" s="131"/>
    </row>
    <row r="11" spans="1:256" x14ac:dyDescent="0.2">
      <c r="A11" s="19" t="s">
        <v>79</v>
      </c>
      <c r="B11" s="3" t="s">
        <v>20</v>
      </c>
      <c r="C11" s="5" t="s">
        <v>67</v>
      </c>
      <c r="D11" s="5" t="s">
        <v>68</v>
      </c>
      <c r="E11" s="5" t="s">
        <v>82</v>
      </c>
      <c r="F11" s="5" t="s">
        <v>85</v>
      </c>
      <c r="G11" s="5" t="s">
        <v>89</v>
      </c>
      <c r="H11" s="5" t="s">
        <v>92</v>
      </c>
      <c r="I11" s="5" t="s">
        <v>93</v>
      </c>
      <c r="J11" s="4" t="s">
        <v>94</v>
      </c>
    </row>
    <row r="12" spans="1:256" ht="15" x14ac:dyDescent="0.25">
      <c r="A12" s="19" t="s">
        <v>79</v>
      </c>
      <c r="B12" s="6" t="s">
        <v>2</v>
      </c>
      <c r="C12" s="6"/>
      <c r="D12" s="6"/>
      <c r="E12" s="6"/>
      <c r="F12" s="6"/>
      <c r="G12" s="6"/>
      <c r="H12" s="6"/>
      <c r="I12" s="6"/>
      <c r="J12" s="6"/>
      <c r="L12" s="71"/>
      <c r="M12" s="132" t="s">
        <v>114</v>
      </c>
      <c r="N12" s="132"/>
      <c r="O12" s="132"/>
      <c r="P12" s="132"/>
      <c r="Q12" s="132"/>
      <c r="R12" s="132"/>
      <c r="S12" s="132"/>
      <c r="T12" s="132"/>
      <c r="U12" s="132"/>
      <c r="V12" s="132"/>
      <c r="W12" s="132"/>
    </row>
    <row r="13" spans="1:256" x14ac:dyDescent="0.2">
      <c r="A13" s="19" t="s">
        <v>79</v>
      </c>
      <c r="B13" s="6" t="s">
        <v>3</v>
      </c>
      <c r="C13" s="6">
        <v>338</v>
      </c>
      <c r="D13" s="6">
        <v>328</v>
      </c>
      <c r="E13" s="6">
        <v>275</v>
      </c>
      <c r="F13" s="6">
        <v>281</v>
      </c>
      <c r="G13" s="6">
        <v>350</v>
      </c>
      <c r="H13" s="6">
        <v>391</v>
      </c>
      <c r="I13" s="6">
        <v>452</v>
      </c>
      <c r="J13" s="12">
        <f>AVERAGE(E13:I13)</f>
        <v>349.8</v>
      </c>
      <c r="M13" s="132"/>
      <c r="N13" s="132"/>
      <c r="O13" s="132"/>
      <c r="P13" s="132"/>
      <c r="Q13" s="132"/>
      <c r="R13" s="132"/>
      <c r="S13" s="132"/>
      <c r="T13" s="132"/>
      <c r="U13" s="132"/>
      <c r="V13" s="132"/>
      <c r="W13" s="132"/>
    </row>
    <row r="14" spans="1:256" x14ac:dyDescent="0.2">
      <c r="A14" s="19" t="s">
        <v>79</v>
      </c>
      <c r="B14" s="6" t="s">
        <v>4</v>
      </c>
      <c r="C14" s="6">
        <v>248</v>
      </c>
      <c r="D14" s="6">
        <v>245</v>
      </c>
      <c r="E14" s="6">
        <v>240</v>
      </c>
      <c r="F14" s="6">
        <v>204</v>
      </c>
      <c r="G14" s="6">
        <v>51</v>
      </c>
      <c r="H14" s="6">
        <v>64</v>
      </c>
      <c r="I14" s="6">
        <v>75</v>
      </c>
      <c r="J14" s="12">
        <f t="shared" ref="J14:J16" si="0">AVERAGE(E14:I14)</f>
        <v>126.8</v>
      </c>
      <c r="M14" s="132"/>
      <c r="N14" s="132"/>
      <c r="O14" s="132"/>
      <c r="P14" s="132"/>
      <c r="Q14" s="132"/>
      <c r="R14" s="132"/>
      <c r="S14" s="132"/>
      <c r="T14" s="132"/>
      <c r="U14" s="132"/>
      <c r="V14" s="132"/>
      <c r="W14" s="132"/>
    </row>
    <row r="15" spans="1:256" x14ac:dyDescent="0.2">
      <c r="A15" s="19" t="s">
        <v>79</v>
      </c>
      <c r="B15" s="6" t="s">
        <v>5</v>
      </c>
      <c r="C15" s="6">
        <f>SUM(C13:C14)</f>
        <v>586</v>
      </c>
      <c r="D15" s="6">
        <f>SUM(D13:D14)</f>
        <v>573</v>
      </c>
      <c r="E15" s="6">
        <f>SUM(E13:E14)</f>
        <v>515</v>
      </c>
      <c r="F15" s="6">
        <f>SUM(F13:F14)</f>
        <v>485</v>
      </c>
      <c r="G15" s="6">
        <v>401</v>
      </c>
      <c r="H15" s="6">
        <v>455</v>
      </c>
      <c r="I15" s="6">
        <v>527</v>
      </c>
      <c r="J15" s="12">
        <f t="shared" si="0"/>
        <v>476.6</v>
      </c>
      <c r="M15" s="132"/>
      <c r="N15" s="132"/>
      <c r="O15" s="132"/>
      <c r="P15" s="132"/>
      <c r="Q15" s="132"/>
      <c r="R15" s="132"/>
      <c r="S15" s="132"/>
      <c r="T15" s="132"/>
      <c r="U15" s="132"/>
      <c r="V15" s="132"/>
      <c r="W15" s="132"/>
    </row>
    <row r="16" spans="1:256" x14ac:dyDescent="0.2">
      <c r="A16" s="19" t="s">
        <v>79</v>
      </c>
      <c r="B16" s="11" t="s">
        <v>21</v>
      </c>
      <c r="C16" s="12">
        <f t="shared" ref="C16:I16" si="1">C13+C14/3</f>
        <v>420.66666666666669</v>
      </c>
      <c r="D16" s="12">
        <f t="shared" si="1"/>
        <v>409.66666666666669</v>
      </c>
      <c r="E16" s="12">
        <f t="shared" si="1"/>
        <v>355</v>
      </c>
      <c r="F16" s="12">
        <f t="shared" si="1"/>
        <v>349</v>
      </c>
      <c r="G16" s="12">
        <f t="shared" si="1"/>
        <v>367</v>
      </c>
      <c r="H16" s="12">
        <f>H13+H14/3</f>
        <v>412.33333333333331</v>
      </c>
      <c r="I16" s="12">
        <f t="shared" si="1"/>
        <v>477</v>
      </c>
      <c r="J16" s="12">
        <f t="shared" si="0"/>
        <v>392.06666666666666</v>
      </c>
    </row>
    <row r="17" spans="1:23" x14ac:dyDescent="0.2">
      <c r="A17" s="19" t="s">
        <v>79</v>
      </c>
      <c r="B17" s="8" t="s">
        <v>25</v>
      </c>
    </row>
    <row r="18" spans="1:23" x14ac:dyDescent="0.2">
      <c r="A18" s="19" t="s">
        <v>79</v>
      </c>
    </row>
    <row r="19" spans="1:23" x14ac:dyDescent="0.2">
      <c r="A19" s="19" t="s">
        <v>79</v>
      </c>
    </row>
    <row r="20" spans="1:23" x14ac:dyDescent="0.2">
      <c r="A20" s="19" t="s">
        <v>79</v>
      </c>
      <c r="B20" s="3" t="s">
        <v>11</v>
      </c>
      <c r="C20" s="5" t="s">
        <v>67</v>
      </c>
      <c r="D20" s="5" t="s">
        <v>68</v>
      </c>
      <c r="E20" s="5" t="s">
        <v>82</v>
      </c>
      <c r="F20" s="5" t="s">
        <v>85</v>
      </c>
      <c r="G20" s="5" t="s">
        <v>89</v>
      </c>
      <c r="H20" s="5" t="s">
        <v>92</v>
      </c>
      <c r="I20" s="5" t="s">
        <v>93</v>
      </c>
      <c r="J20" s="4" t="s">
        <v>94</v>
      </c>
    </row>
    <row r="21" spans="1:23" x14ac:dyDescent="0.2">
      <c r="A21" s="19" t="s">
        <v>79</v>
      </c>
      <c r="B21" s="6" t="s">
        <v>2</v>
      </c>
      <c r="C21" s="6"/>
      <c r="D21" s="6"/>
      <c r="E21" s="6"/>
      <c r="F21" s="6"/>
      <c r="G21" s="6"/>
      <c r="H21" s="6"/>
      <c r="I21" s="6"/>
      <c r="J21" s="12" t="e">
        <f>AVERAGE(E21:I21)</f>
        <v>#DIV/0!</v>
      </c>
    </row>
    <row r="22" spans="1:23" x14ac:dyDescent="0.2">
      <c r="A22" s="19" t="s">
        <v>79</v>
      </c>
      <c r="B22" s="6" t="s">
        <v>3</v>
      </c>
      <c r="C22" s="6">
        <v>208</v>
      </c>
      <c r="D22" s="6">
        <v>162</v>
      </c>
      <c r="E22" s="6">
        <v>117</v>
      </c>
      <c r="F22" s="6">
        <v>130</v>
      </c>
      <c r="G22" s="6">
        <v>127</v>
      </c>
      <c r="H22" s="6">
        <v>98</v>
      </c>
      <c r="I22" s="6">
        <v>74</v>
      </c>
      <c r="J22" s="12">
        <f t="shared" ref="J22:J24" si="2">AVERAGE(E22:I22)</f>
        <v>109.2</v>
      </c>
    </row>
    <row r="23" spans="1:23" x14ac:dyDescent="0.2">
      <c r="A23" s="19" t="s">
        <v>79</v>
      </c>
      <c r="B23" s="6" t="s">
        <v>4</v>
      </c>
      <c r="C23" s="6">
        <v>387</v>
      </c>
      <c r="D23" s="6">
        <v>238</v>
      </c>
      <c r="E23" s="6">
        <v>271</v>
      </c>
      <c r="F23" s="6">
        <v>215</v>
      </c>
      <c r="G23" s="6">
        <v>209</v>
      </c>
      <c r="H23" s="6">
        <v>251</v>
      </c>
      <c r="I23" s="6">
        <v>290</v>
      </c>
      <c r="J23" s="12">
        <f t="shared" si="2"/>
        <v>247.2</v>
      </c>
    </row>
    <row r="24" spans="1:23" x14ac:dyDescent="0.2">
      <c r="A24" s="19" t="s">
        <v>79</v>
      </c>
      <c r="B24" s="6" t="s">
        <v>5</v>
      </c>
      <c r="C24" s="6">
        <f>SUM(C22:C23)</f>
        <v>595</v>
      </c>
      <c r="D24" s="6">
        <f>SUM(D22:D23)</f>
        <v>400</v>
      </c>
      <c r="E24" s="6">
        <f>SUM(E22:E23)</f>
        <v>388</v>
      </c>
      <c r="F24" s="6">
        <f>SUM(F22:F23)</f>
        <v>345</v>
      </c>
      <c r="G24" s="6">
        <v>336</v>
      </c>
      <c r="H24" s="6">
        <v>349</v>
      </c>
      <c r="I24" s="6">
        <v>364</v>
      </c>
      <c r="J24" s="12">
        <f t="shared" si="2"/>
        <v>356.4</v>
      </c>
    </row>
    <row r="25" spans="1:23" x14ac:dyDescent="0.2">
      <c r="A25" s="19" t="s">
        <v>79</v>
      </c>
      <c r="B25" s="11" t="s">
        <v>21</v>
      </c>
      <c r="C25" s="12">
        <f t="shared" ref="C25:I25" si="3">C22+C23/3</f>
        <v>337</v>
      </c>
      <c r="D25" s="12">
        <f t="shared" si="3"/>
        <v>241.33333333333331</v>
      </c>
      <c r="E25" s="12">
        <f t="shared" si="3"/>
        <v>207.33333333333331</v>
      </c>
      <c r="F25" s="12">
        <f t="shared" si="3"/>
        <v>201.66666666666669</v>
      </c>
      <c r="G25" s="12">
        <f t="shared" si="3"/>
        <v>196.66666666666669</v>
      </c>
      <c r="H25" s="12">
        <f t="shared" si="3"/>
        <v>181.66666666666669</v>
      </c>
      <c r="I25" s="12">
        <f t="shared" si="3"/>
        <v>170.66666666666669</v>
      </c>
      <c r="J25" s="12">
        <f t="shared" ref="J25" si="4">AVERAGE(D25:H25)</f>
        <v>205.73333333333335</v>
      </c>
    </row>
    <row r="26" spans="1:23" x14ac:dyDescent="0.2">
      <c r="A26" s="19" t="s">
        <v>79</v>
      </c>
      <c r="B26" s="8" t="s">
        <v>25</v>
      </c>
      <c r="C26" s="10"/>
      <c r="D26" s="10"/>
      <c r="E26" s="10"/>
      <c r="F26" s="10"/>
      <c r="G26" s="10"/>
      <c r="H26" s="10"/>
      <c r="I26" s="10"/>
      <c r="J26" s="10"/>
    </row>
    <row r="27" spans="1:23" ht="13.5" x14ac:dyDescent="0.25">
      <c r="A27" s="19" t="s">
        <v>79</v>
      </c>
      <c r="B27" s="93" t="s">
        <v>95</v>
      </c>
    </row>
    <row r="28" spans="1:23" x14ac:dyDescent="0.2">
      <c r="A28" s="19" t="s">
        <v>79</v>
      </c>
    </row>
    <row r="29" spans="1:23" ht="12.75" customHeight="1" x14ac:dyDescent="0.2">
      <c r="A29" s="19" t="s">
        <v>79</v>
      </c>
      <c r="B29" s="2" t="s">
        <v>18</v>
      </c>
      <c r="M29" s="128" t="s">
        <v>103</v>
      </c>
      <c r="N29" s="128"/>
      <c r="O29" s="128"/>
      <c r="P29" s="128"/>
      <c r="Q29" s="128"/>
      <c r="R29" s="128"/>
      <c r="S29" s="128"/>
      <c r="T29" s="128"/>
      <c r="U29" s="128"/>
      <c r="V29" s="128"/>
      <c r="W29" s="128"/>
    </row>
    <row r="30" spans="1:23" x14ac:dyDescent="0.2">
      <c r="A30" s="19" t="s">
        <v>79</v>
      </c>
      <c r="M30" s="128"/>
      <c r="N30" s="128"/>
      <c r="O30" s="128"/>
      <c r="P30" s="128"/>
      <c r="Q30" s="128"/>
      <c r="R30" s="128"/>
      <c r="S30" s="128"/>
      <c r="T30" s="128"/>
      <c r="U30" s="128"/>
      <c r="V30" s="128"/>
      <c r="W30" s="128"/>
    </row>
    <row r="31" spans="1:23" x14ac:dyDescent="0.2">
      <c r="A31" s="19" t="s">
        <v>79</v>
      </c>
      <c r="C31" s="5" t="s">
        <v>67</v>
      </c>
      <c r="D31" s="5" t="s">
        <v>68</v>
      </c>
      <c r="E31" s="5" t="s">
        <v>82</v>
      </c>
      <c r="F31" s="5" t="s">
        <v>85</v>
      </c>
      <c r="G31" s="5" t="s">
        <v>89</v>
      </c>
      <c r="H31" s="5" t="s">
        <v>92</v>
      </c>
      <c r="I31" s="5" t="s">
        <v>93</v>
      </c>
      <c r="J31" s="4" t="s">
        <v>94</v>
      </c>
      <c r="M31" s="128"/>
      <c r="N31" s="128"/>
      <c r="O31" s="128"/>
      <c r="P31" s="128"/>
      <c r="Q31" s="128"/>
      <c r="R31" s="128"/>
      <c r="S31" s="128"/>
      <c r="T31" s="128"/>
      <c r="U31" s="128"/>
      <c r="V31" s="128"/>
      <c r="W31" s="128"/>
    </row>
    <row r="32" spans="1:23" x14ac:dyDescent="0.2">
      <c r="A32" s="19" t="s">
        <v>79</v>
      </c>
      <c r="B32" s="21" t="s">
        <v>1</v>
      </c>
      <c r="C32" s="6">
        <v>85</v>
      </c>
      <c r="D32" s="6">
        <v>81</v>
      </c>
      <c r="E32" s="6">
        <v>80</v>
      </c>
      <c r="F32" s="6">
        <v>91</v>
      </c>
      <c r="G32" s="6">
        <v>86</v>
      </c>
      <c r="H32" s="6">
        <v>63</v>
      </c>
      <c r="I32" s="6">
        <v>67</v>
      </c>
      <c r="J32" s="12">
        <f>AVERAGE(E32:I32)</f>
        <v>77.400000000000006</v>
      </c>
    </row>
    <row r="33" spans="1:23" x14ac:dyDescent="0.2">
      <c r="A33" s="19" t="s">
        <v>79</v>
      </c>
      <c r="B33" s="21" t="s">
        <v>11</v>
      </c>
      <c r="C33" s="6">
        <v>141</v>
      </c>
      <c r="D33" s="6">
        <v>97</v>
      </c>
      <c r="E33" s="6">
        <v>76</v>
      </c>
      <c r="F33" s="6">
        <v>64</v>
      </c>
      <c r="G33" s="6">
        <v>123</v>
      </c>
      <c r="H33" s="6">
        <v>82</v>
      </c>
      <c r="I33" s="6">
        <v>96</v>
      </c>
      <c r="J33" s="12">
        <f>AVERAGE(E33:I33)</f>
        <v>88.2</v>
      </c>
    </row>
    <row r="34" spans="1:23" ht="13.5" x14ac:dyDescent="0.25">
      <c r="A34" s="19" t="s">
        <v>79</v>
      </c>
      <c r="B34" s="93" t="s">
        <v>96</v>
      </c>
    </row>
    <row r="35" spans="1:23" ht="12.75" customHeight="1" x14ac:dyDescent="0.2">
      <c r="A35" s="19" t="s">
        <v>79</v>
      </c>
    </row>
    <row r="36" spans="1:23" x14ac:dyDescent="0.2">
      <c r="A36" s="19" t="s">
        <v>79</v>
      </c>
      <c r="B36" s="2" t="s">
        <v>19</v>
      </c>
    </row>
    <row r="37" spans="1:23" x14ac:dyDescent="0.2">
      <c r="A37" s="19" t="s">
        <v>79</v>
      </c>
    </row>
    <row r="38" spans="1:23" x14ac:dyDescent="0.2">
      <c r="A38" s="19" t="s">
        <v>79</v>
      </c>
      <c r="C38" s="5" t="s">
        <v>67</v>
      </c>
      <c r="D38" s="5" t="s">
        <v>68</v>
      </c>
      <c r="E38" s="5" t="s">
        <v>82</v>
      </c>
      <c r="F38" s="5" t="s">
        <v>85</v>
      </c>
      <c r="G38" s="5" t="s">
        <v>89</v>
      </c>
      <c r="H38" s="5" t="s">
        <v>92</v>
      </c>
      <c r="I38" s="5" t="s">
        <v>93</v>
      </c>
      <c r="J38" s="4" t="s">
        <v>94</v>
      </c>
    </row>
    <row r="39" spans="1:23" x14ac:dyDescent="0.2">
      <c r="A39" s="19" t="s">
        <v>79</v>
      </c>
      <c r="B39" s="21" t="s">
        <v>1</v>
      </c>
      <c r="C39" s="12">
        <f t="shared" ref="C39:I39" si="5">C15/C32</f>
        <v>6.8941176470588239</v>
      </c>
      <c r="D39" s="12">
        <f t="shared" si="5"/>
        <v>7.0740740740740744</v>
      </c>
      <c r="E39" s="12">
        <f t="shared" si="5"/>
        <v>6.4375</v>
      </c>
      <c r="F39" s="12">
        <f t="shared" si="5"/>
        <v>5.3296703296703294</v>
      </c>
      <c r="G39" s="12">
        <f t="shared" si="5"/>
        <v>4.6627906976744189</v>
      </c>
      <c r="H39" s="12">
        <f t="shared" si="5"/>
        <v>7.2222222222222223</v>
      </c>
      <c r="I39" s="12">
        <f t="shared" si="5"/>
        <v>7.8656716417910451</v>
      </c>
      <c r="J39" s="12">
        <f t="shared" ref="J39:J40" si="6">AVERAGE(E39:I39)</f>
        <v>6.303570978271603</v>
      </c>
    </row>
    <row r="40" spans="1:23" x14ac:dyDescent="0.2">
      <c r="A40" s="19" t="s">
        <v>79</v>
      </c>
      <c r="B40" s="21" t="s">
        <v>11</v>
      </c>
      <c r="C40" s="12">
        <f t="shared" ref="C40:I40" si="7">C24/C33</f>
        <v>4.2198581560283692</v>
      </c>
      <c r="D40" s="12">
        <f t="shared" si="7"/>
        <v>4.1237113402061851</v>
      </c>
      <c r="E40" s="12">
        <f t="shared" si="7"/>
        <v>5.1052631578947372</v>
      </c>
      <c r="F40" s="12">
        <f t="shared" si="7"/>
        <v>5.390625</v>
      </c>
      <c r="G40" s="12">
        <f t="shared" si="7"/>
        <v>2.7317073170731709</v>
      </c>
      <c r="H40" s="12">
        <f t="shared" si="7"/>
        <v>4.2560975609756095</v>
      </c>
      <c r="I40" s="12">
        <f t="shared" si="7"/>
        <v>3.7916666666666665</v>
      </c>
      <c r="J40" s="12">
        <f t="shared" si="6"/>
        <v>4.2550719405220372</v>
      </c>
    </row>
    <row r="41" spans="1:23" x14ac:dyDescent="0.2">
      <c r="A41" s="19" t="s">
        <v>79</v>
      </c>
      <c r="B41" s="10"/>
      <c r="C41" s="10"/>
      <c r="D41" s="10"/>
      <c r="E41" s="10"/>
      <c r="F41" s="10"/>
      <c r="G41" s="10"/>
      <c r="H41" s="10"/>
      <c r="I41" s="10"/>
      <c r="J41" s="10"/>
    </row>
    <row r="42" spans="1:23" x14ac:dyDescent="0.2">
      <c r="A42" s="19" t="s">
        <v>79</v>
      </c>
    </row>
    <row r="43" spans="1:23" x14ac:dyDescent="0.2">
      <c r="A43" s="19" t="s">
        <v>79</v>
      </c>
      <c r="B43" s="2" t="s">
        <v>7</v>
      </c>
      <c r="M43" s="132" t="s">
        <v>135</v>
      </c>
      <c r="N43" s="132"/>
      <c r="O43" s="132"/>
      <c r="P43" s="132"/>
      <c r="Q43" s="132"/>
      <c r="R43" s="132"/>
      <c r="S43" s="132"/>
      <c r="T43" s="132"/>
      <c r="U43" s="132"/>
      <c r="V43" s="132"/>
      <c r="W43" s="132"/>
    </row>
    <row r="44" spans="1:23" x14ac:dyDescent="0.2">
      <c r="A44" s="19" t="s">
        <v>79</v>
      </c>
      <c r="M44" s="132"/>
      <c r="N44" s="132"/>
      <c r="O44" s="132"/>
      <c r="P44" s="132"/>
      <c r="Q44" s="132"/>
      <c r="R44" s="132"/>
      <c r="S44" s="132"/>
      <c r="T44" s="132"/>
      <c r="U44" s="132"/>
      <c r="V44" s="132"/>
      <c r="W44" s="132"/>
    </row>
    <row r="45" spans="1:23" x14ac:dyDescent="0.2">
      <c r="A45" s="19" t="s">
        <v>79</v>
      </c>
      <c r="B45" s="7"/>
      <c r="C45" s="5" t="s">
        <v>67</v>
      </c>
      <c r="D45" s="5" t="s">
        <v>68</v>
      </c>
      <c r="E45" s="5" t="s">
        <v>82</v>
      </c>
      <c r="F45" s="5" t="s">
        <v>85</v>
      </c>
      <c r="G45" s="5" t="s">
        <v>89</v>
      </c>
      <c r="H45" s="5" t="s">
        <v>92</v>
      </c>
      <c r="I45" s="5" t="s">
        <v>93</v>
      </c>
      <c r="J45" s="4" t="s">
        <v>94</v>
      </c>
      <c r="K45" s="5"/>
      <c r="L45" s="4"/>
    </row>
    <row r="46" spans="1:23" x14ac:dyDescent="0.2">
      <c r="A46" s="19" t="s">
        <v>79</v>
      </c>
      <c r="B46" s="6" t="s">
        <v>20</v>
      </c>
      <c r="C46" s="73">
        <v>9286</v>
      </c>
      <c r="D46" s="73">
        <v>9646</v>
      </c>
      <c r="E46" s="73">
        <v>9476</v>
      </c>
      <c r="F46" s="73">
        <v>8760</v>
      </c>
      <c r="G46" s="73">
        <v>8094</v>
      </c>
      <c r="H46" s="73">
        <v>7646</v>
      </c>
      <c r="I46" s="73">
        <v>8615</v>
      </c>
      <c r="J46" s="22">
        <f t="shared" ref="J46:J48" si="8">AVERAGE(E46:I46)</f>
        <v>8518.2000000000007</v>
      </c>
      <c r="K46" s="10"/>
      <c r="L46" s="14"/>
    </row>
    <row r="47" spans="1:23" x14ac:dyDescent="0.2">
      <c r="A47" s="19" t="s">
        <v>79</v>
      </c>
      <c r="B47" s="6" t="s">
        <v>11</v>
      </c>
      <c r="C47" s="73">
        <v>3874</v>
      </c>
      <c r="D47" s="73">
        <v>2586</v>
      </c>
      <c r="E47" s="73">
        <v>2439</v>
      </c>
      <c r="F47" s="73">
        <v>3019</v>
      </c>
      <c r="G47" s="73">
        <v>3054</v>
      </c>
      <c r="H47" s="73">
        <v>2154</v>
      </c>
      <c r="I47" s="73">
        <v>2931</v>
      </c>
      <c r="J47" s="22">
        <f t="shared" si="8"/>
        <v>2719.4</v>
      </c>
      <c r="K47" s="10"/>
      <c r="L47" s="14"/>
    </row>
    <row r="48" spans="1:23" x14ac:dyDescent="0.2">
      <c r="A48" s="19" t="s">
        <v>79</v>
      </c>
      <c r="B48" s="6" t="s">
        <v>5</v>
      </c>
      <c r="C48" s="73">
        <f>SUM(C46:C47)</f>
        <v>13160</v>
      </c>
      <c r="D48" s="73">
        <f>SUM(D46:D47)</f>
        <v>12232</v>
      </c>
      <c r="E48" s="73">
        <f>SUM(E46:E47)</f>
        <v>11915</v>
      </c>
      <c r="F48" s="73">
        <v>11779</v>
      </c>
      <c r="G48" s="73">
        <v>11148</v>
      </c>
      <c r="H48" s="73">
        <v>9800</v>
      </c>
      <c r="I48" s="73">
        <v>11546</v>
      </c>
      <c r="J48" s="22">
        <f t="shared" si="8"/>
        <v>11237.6</v>
      </c>
      <c r="K48" s="10"/>
      <c r="L48" s="14"/>
    </row>
    <row r="49" spans="1:23" x14ac:dyDescent="0.2">
      <c r="A49" s="19" t="s">
        <v>79</v>
      </c>
      <c r="K49" s="14"/>
      <c r="L49" s="14"/>
    </row>
    <row r="50" spans="1:23" x14ac:dyDescent="0.2">
      <c r="A50" s="19" t="s">
        <v>79</v>
      </c>
    </row>
    <row r="51" spans="1:23" x14ac:dyDescent="0.2">
      <c r="A51" s="19" t="s">
        <v>79</v>
      </c>
      <c r="B51" s="2" t="s">
        <v>8</v>
      </c>
    </row>
    <row r="52" spans="1:23" x14ac:dyDescent="0.2">
      <c r="A52" s="19" t="s">
        <v>79</v>
      </c>
    </row>
    <row r="53" spans="1:23" x14ac:dyDescent="0.2">
      <c r="A53" s="19" t="s">
        <v>79</v>
      </c>
      <c r="B53" s="7"/>
      <c r="C53" s="5" t="s">
        <v>67</v>
      </c>
      <c r="D53" s="5" t="s">
        <v>68</v>
      </c>
      <c r="E53" s="5" t="s">
        <v>82</v>
      </c>
      <c r="F53" s="5" t="s">
        <v>85</v>
      </c>
      <c r="G53" s="5" t="s">
        <v>89</v>
      </c>
      <c r="H53" s="5" t="s">
        <v>92</v>
      </c>
      <c r="I53" s="5" t="s">
        <v>93</v>
      </c>
      <c r="J53" s="4" t="s">
        <v>94</v>
      </c>
    </row>
    <row r="54" spans="1:23" x14ac:dyDescent="0.2">
      <c r="A54" s="19" t="s">
        <v>79</v>
      </c>
      <c r="B54" s="6" t="s">
        <v>9</v>
      </c>
      <c r="C54" s="6">
        <v>31</v>
      </c>
      <c r="D54" s="6">
        <v>29</v>
      </c>
      <c r="E54" s="6">
        <v>27</v>
      </c>
      <c r="F54" s="6">
        <v>24</v>
      </c>
      <c r="G54" s="6">
        <v>24</v>
      </c>
      <c r="H54" s="6">
        <v>25</v>
      </c>
      <c r="I54" s="6">
        <v>25</v>
      </c>
      <c r="J54" s="12">
        <f t="shared" ref="J54:J56" si="9">AVERAGE(E54:I54)</f>
        <v>25</v>
      </c>
    </row>
    <row r="55" spans="1:23" x14ac:dyDescent="0.2">
      <c r="A55" s="19" t="s">
        <v>79</v>
      </c>
      <c r="B55" s="6" t="s">
        <v>10</v>
      </c>
      <c r="C55" s="6">
        <v>19</v>
      </c>
      <c r="D55" s="6">
        <v>18</v>
      </c>
      <c r="E55" s="6">
        <v>18</v>
      </c>
      <c r="F55" s="6">
        <v>17</v>
      </c>
      <c r="G55" s="6">
        <v>19</v>
      </c>
      <c r="H55" s="6">
        <v>18</v>
      </c>
      <c r="I55" s="6">
        <v>20</v>
      </c>
      <c r="J55" s="12"/>
    </row>
    <row r="56" spans="1:23" x14ac:dyDescent="0.2">
      <c r="A56" s="19" t="s">
        <v>79</v>
      </c>
      <c r="B56" s="6" t="s">
        <v>11</v>
      </c>
      <c r="C56" s="27">
        <v>15</v>
      </c>
      <c r="D56" s="27">
        <v>13</v>
      </c>
      <c r="E56" s="27">
        <v>17</v>
      </c>
      <c r="F56" s="27">
        <v>16</v>
      </c>
      <c r="G56" s="27">
        <v>15</v>
      </c>
      <c r="H56" s="27">
        <v>15</v>
      </c>
      <c r="I56" s="27">
        <v>16</v>
      </c>
      <c r="J56" s="12">
        <f t="shared" si="9"/>
        <v>15.8</v>
      </c>
    </row>
    <row r="57" spans="1:23" x14ac:dyDescent="0.2">
      <c r="A57" s="19" t="s">
        <v>79</v>
      </c>
      <c r="B57" s="16" t="s">
        <v>22</v>
      </c>
    </row>
    <row r="58" spans="1:23" x14ac:dyDescent="0.2">
      <c r="A58" s="19" t="s">
        <v>79</v>
      </c>
    </row>
    <row r="59" spans="1:23" x14ac:dyDescent="0.2">
      <c r="A59" s="19" t="s">
        <v>79</v>
      </c>
    </row>
    <row r="60" spans="1:23" x14ac:dyDescent="0.2">
      <c r="A60" s="19" t="s">
        <v>79</v>
      </c>
      <c r="B60" s="2" t="s">
        <v>24</v>
      </c>
      <c r="D60" s="78" t="s">
        <v>90</v>
      </c>
      <c r="M60" s="128" t="s">
        <v>101</v>
      </c>
      <c r="N60" s="128"/>
      <c r="O60" s="128"/>
      <c r="P60" s="128"/>
      <c r="Q60" s="128"/>
      <c r="R60" s="128"/>
      <c r="S60" s="128"/>
      <c r="T60" s="128"/>
      <c r="U60" s="128"/>
      <c r="V60" s="128"/>
      <c r="W60" s="128"/>
    </row>
    <row r="61" spans="1:23" x14ac:dyDescent="0.2">
      <c r="A61" s="19" t="s">
        <v>79</v>
      </c>
      <c r="B61" s="104" t="s">
        <v>100</v>
      </c>
      <c r="M61" s="128"/>
      <c r="N61" s="128"/>
      <c r="O61" s="128"/>
      <c r="P61" s="128"/>
      <c r="Q61" s="128"/>
      <c r="R61" s="128"/>
      <c r="S61" s="128"/>
      <c r="T61" s="128"/>
      <c r="U61" s="128"/>
      <c r="V61" s="128"/>
      <c r="W61" s="128"/>
    </row>
    <row r="62" spans="1:23" x14ac:dyDescent="0.2">
      <c r="A62" s="19" t="s">
        <v>79</v>
      </c>
      <c r="B62" s="7"/>
      <c r="C62" s="5" t="s">
        <v>67</v>
      </c>
      <c r="D62" s="5" t="s">
        <v>68</v>
      </c>
      <c r="E62" s="5" t="s">
        <v>82</v>
      </c>
      <c r="F62" s="5" t="s">
        <v>85</v>
      </c>
      <c r="G62" s="5" t="s">
        <v>89</v>
      </c>
      <c r="H62" s="5" t="s">
        <v>92</v>
      </c>
      <c r="I62" s="5" t="s">
        <v>93</v>
      </c>
      <c r="J62" s="4" t="s">
        <v>94</v>
      </c>
    </row>
    <row r="63" spans="1:23" x14ac:dyDescent="0.2">
      <c r="A63" s="19" t="s">
        <v>79</v>
      </c>
      <c r="B63" s="6" t="s">
        <v>3</v>
      </c>
      <c r="C63" s="17"/>
      <c r="D63" s="29">
        <v>29</v>
      </c>
      <c r="E63" s="17">
        <v>25</v>
      </c>
      <c r="F63" s="17">
        <v>25</v>
      </c>
      <c r="G63" s="17">
        <v>28</v>
      </c>
      <c r="H63" s="17">
        <v>24</v>
      </c>
      <c r="I63" s="17">
        <v>26</v>
      </c>
      <c r="J63" s="12">
        <f t="shared" ref="J63:J65" si="10">AVERAGE(E63:I63)</f>
        <v>25.6</v>
      </c>
    </row>
    <row r="64" spans="1:23" x14ac:dyDescent="0.2">
      <c r="A64" s="19" t="s">
        <v>79</v>
      </c>
      <c r="B64" s="6" t="s">
        <v>4</v>
      </c>
      <c r="C64" s="17"/>
      <c r="D64" s="29">
        <v>17</v>
      </c>
      <c r="E64" s="17">
        <v>16</v>
      </c>
      <c r="F64" s="17">
        <v>24</v>
      </c>
      <c r="G64" s="17">
        <v>17</v>
      </c>
      <c r="H64" s="17">
        <v>9</v>
      </c>
      <c r="I64" s="17">
        <v>10</v>
      </c>
      <c r="J64" s="12">
        <f t="shared" si="10"/>
        <v>15.2</v>
      </c>
      <c r="K64" s="10"/>
      <c r="L64" s="10"/>
      <c r="M64" s="14"/>
    </row>
    <row r="65" spans="1:13" x14ac:dyDescent="0.2">
      <c r="A65" s="19" t="s">
        <v>79</v>
      </c>
      <c r="B65" s="6" t="s">
        <v>5</v>
      </c>
      <c r="C65" s="6"/>
      <c r="D65" s="6">
        <f>SUM(D63:D64)</f>
        <v>46</v>
      </c>
      <c r="E65" s="6">
        <f>SUM(E63:E64)</f>
        <v>41</v>
      </c>
      <c r="F65" s="6">
        <f>SUM(F63:F64)</f>
        <v>49</v>
      </c>
      <c r="G65" s="6">
        <f>SUM(G63:G64)</f>
        <v>45</v>
      </c>
      <c r="H65" s="6">
        <v>33</v>
      </c>
      <c r="I65" s="6">
        <v>36</v>
      </c>
      <c r="J65" s="12">
        <f t="shared" si="10"/>
        <v>40.799999999999997</v>
      </c>
      <c r="K65" s="10"/>
      <c r="L65" s="10"/>
      <c r="M65" s="14"/>
    </row>
    <row r="66" spans="1:13" x14ac:dyDescent="0.2">
      <c r="A66" s="19" t="s">
        <v>79</v>
      </c>
      <c r="B66" s="11" t="s">
        <v>23</v>
      </c>
      <c r="C66" s="12"/>
      <c r="D66" s="12">
        <f t="shared" ref="D66:I66" si="11">D63+D64/3</f>
        <v>34.666666666666664</v>
      </c>
      <c r="E66" s="12">
        <f t="shared" si="11"/>
        <v>30.333333333333332</v>
      </c>
      <c r="F66" s="12">
        <f t="shared" si="11"/>
        <v>33</v>
      </c>
      <c r="G66" s="12">
        <f t="shared" si="11"/>
        <v>33.666666666666664</v>
      </c>
      <c r="H66" s="12">
        <f t="shared" si="11"/>
        <v>27</v>
      </c>
      <c r="I66" s="12">
        <f t="shared" si="11"/>
        <v>29.333333333333332</v>
      </c>
      <c r="J66" s="12">
        <f>AVERAGE(E66:I66)</f>
        <v>30.666666666666668</v>
      </c>
      <c r="K66" s="10"/>
      <c r="L66" s="10"/>
      <c r="M66" s="14"/>
    </row>
    <row r="67" spans="1:13" x14ac:dyDescent="0.2">
      <c r="A67" s="19" t="s">
        <v>79</v>
      </c>
      <c r="B67" s="8" t="s">
        <v>26</v>
      </c>
      <c r="K67" s="14"/>
      <c r="L67" s="14"/>
      <c r="M67" s="14"/>
    </row>
    <row r="68" spans="1:13" x14ac:dyDescent="0.2">
      <c r="A68" s="19" t="s">
        <v>79</v>
      </c>
    </row>
    <row r="69" spans="1:13" x14ac:dyDescent="0.2">
      <c r="A69" s="19" t="s">
        <v>79</v>
      </c>
    </row>
    <row r="70" spans="1:13" x14ac:dyDescent="0.2">
      <c r="A70" s="19" t="s">
        <v>79</v>
      </c>
      <c r="B70" s="2" t="s">
        <v>27</v>
      </c>
    </row>
    <row r="71" spans="1:13" x14ac:dyDescent="0.2">
      <c r="A71" s="19" t="s">
        <v>79</v>
      </c>
      <c r="B71" s="2"/>
    </row>
    <row r="72" spans="1:13" x14ac:dyDescent="0.2">
      <c r="A72" s="19" t="s">
        <v>79</v>
      </c>
      <c r="C72" s="5" t="s">
        <v>67</v>
      </c>
      <c r="D72" s="5" t="s">
        <v>68</v>
      </c>
      <c r="E72" s="5" t="s">
        <v>82</v>
      </c>
      <c r="F72" s="5" t="s">
        <v>85</v>
      </c>
      <c r="G72" s="5" t="s">
        <v>89</v>
      </c>
      <c r="H72" s="5" t="s">
        <v>92</v>
      </c>
      <c r="I72" s="5" t="s">
        <v>93</v>
      </c>
      <c r="J72" s="4" t="s">
        <v>94</v>
      </c>
    </row>
    <row r="73" spans="1:13" x14ac:dyDescent="0.2">
      <c r="A73" s="19" t="s">
        <v>79</v>
      </c>
      <c r="B73" s="6" t="s">
        <v>6</v>
      </c>
      <c r="C73" s="12"/>
      <c r="D73" s="12">
        <f>(D16+D25)/D66</f>
        <v>18.778846153846157</v>
      </c>
      <c r="E73" s="12">
        <f>(E16+E25)/E66</f>
        <v>18.538461538461537</v>
      </c>
      <c r="F73" s="12">
        <f>F16/F66</f>
        <v>10.575757575757576</v>
      </c>
      <c r="G73" s="12">
        <f>G16/G66</f>
        <v>10.900990099009901</v>
      </c>
      <c r="H73" s="12">
        <f>H16/H66</f>
        <v>15.271604938271604</v>
      </c>
      <c r="I73" s="12">
        <f>I16/I66</f>
        <v>16.261363636363637</v>
      </c>
      <c r="J73" s="12">
        <f>AVERAGE(E73:I73)</f>
        <v>14.309635557572852</v>
      </c>
    </row>
    <row r="74" spans="1:13" x14ac:dyDescent="0.2">
      <c r="A74" s="19" t="s">
        <v>79</v>
      </c>
      <c r="C74" s="10"/>
      <c r="D74" s="10"/>
      <c r="E74" s="10"/>
      <c r="F74" s="10"/>
      <c r="G74" s="10"/>
      <c r="H74" s="10"/>
      <c r="I74" s="10"/>
      <c r="J74" s="10"/>
    </row>
    <row r="75" spans="1:13" x14ac:dyDescent="0.2">
      <c r="A75" s="19" t="s">
        <v>79</v>
      </c>
    </row>
    <row r="76" spans="1:13" x14ac:dyDescent="0.2">
      <c r="A76" s="19" t="s">
        <v>79</v>
      </c>
      <c r="B76" s="2" t="s">
        <v>14</v>
      </c>
    </row>
    <row r="77" spans="1:13" x14ac:dyDescent="0.2">
      <c r="A77" s="19" t="s">
        <v>79</v>
      </c>
      <c r="B77" s="2"/>
    </row>
    <row r="78" spans="1:13" x14ac:dyDescent="0.2">
      <c r="A78" s="19" t="s">
        <v>79</v>
      </c>
      <c r="C78" s="5" t="s">
        <v>67</v>
      </c>
      <c r="D78" s="5" t="s">
        <v>68</v>
      </c>
      <c r="E78" s="5" t="s">
        <v>82</v>
      </c>
      <c r="F78" s="5" t="s">
        <v>85</v>
      </c>
      <c r="G78" s="5" t="s">
        <v>85</v>
      </c>
      <c r="H78" s="5" t="s">
        <v>92</v>
      </c>
      <c r="I78" s="5" t="s">
        <v>93</v>
      </c>
      <c r="J78" s="4" t="s">
        <v>94</v>
      </c>
    </row>
    <row r="79" spans="1:13" x14ac:dyDescent="0.2">
      <c r="A79" s="19" t="s">
        <v>79</v>
      </c>
      <c r="B79" s="6" t="s">
        <v>12</v>
      </c>
      <c r="C79" s="12"/>
      <c r="D79" s="12">
        <f t="shared" ref="D79:I79" si="12">D48/D66</f>
        <v>352.84615384615387</v>
      </c>
      <c r="E79" s="12">
        <f t="shared" si="12"/>
        <v>392.80219780219784</v>
      </c>
      <c r="F79" s="12">
        <f t="shared" si="12"/>
        <v>356.93939393939394</v>
      </c>
      <c r="G79" s="12">
        <f t="shared" si="12"/>
        <v>331.12871287128718</v>
      </c>
      <c r="H79" s="12">
        <f t="shared" si="12"/>
        <v>362.96296296296299</v>
      </c>
      <c r="I79" s="12">
        <f t="shared" si="12"/>
        <v>393.61363636363637</v>
      </c>
      <c r="J79" s="12">
        <f>AVERAGE(E79:I79)</f>
        <v>367.4893807878957</v>
      </c>
    </row>
    <row r="80" spans="1:13" x14ac:dyDescent="0.2">
      <c r="A80" s="19" t="s">
        <v>79</v>
      </c>
      <c r="C80" s="10"/>
      <c r="D80" s="10"/>
      <c r="E80" s="10"/>
      <c r="F80" s="10"/>
      <c r="G80" s="10"/>
      <c r="H80" s="5"/>
      <c r="I80" s="5"/>
      <c r="J80" s="10"/>
    </row>
    <row r="81" spans="8:9" x14ac:dyDescent="0.2">
      <c r="H81" s="5"/>
      <c r="I81" s="5"/>
    </row>
  </sheetData>
  <mergeCells count="36">
    <mergeCell ref="IO7:IV7"/>
    <mergeCell ref="FM7:FT7"/>
    <mergeCell ref="FU7:GB7"/>
    <mergeCell ref="GC7:GJ7"/>
    <mergeCell ref="GK7:GR7"/>
    <mergeCell ref="GS7:GZ7"/>
    <mergeCell ref="IG7:IN7"/>
    <mergeCell ref="EW7:FD7"/>
    <mergeCell ref="FE7:FL7"/>
    <mergeCell ref="HI7:HP7"/>
    <mergeCell ref="HQ7:HX7"/>
    <mergeCell ref="HY7:IF7"/>
    <mergeCell ref="HA7:HH7"/>
    <mergeCell ref="EG7:EN7"/>
    <mergeCell ref="EO7:EV7"/>
    <mergeCell ref="AG7:AN7"/>
    <mergeCell ref="AO7:AV7"/>
    <mergeCell ref="AW7:BD7"/>
    <mergeCell ref="BE7:BL7"/>
    <mergeCell ref="BM7:BT7"/>
    <mergeCell ref="BU7:CB7"/>
    <mergeCell ref="CC7:CJ7"/>
    <mergeCell ref="CK7:CR7"/>
    <mergeCell ref="CS7:CZ7"/>
    <mergeCell ref="DA7:DH7"/>
    <mergeCell ref="DI7:DP7"/>
    <mergeCell ref="Y7:AF7"/>
    <mergeCell ref="Q7:X7"/>
    <mergeCell ref="A7:F7"/>
    <mergeCell ref="DQ7:DX7"/>
    <mergeCell ref="DY7:EF7"/>
    <mergeCell ref="M9:W10"/>
    <mergeCell ref="M12:W15"/>
    <mergeCell ref="M60:W61"/>
    <mergeCell ref="M43:W44"/>
    <mergeCell ref="M29:W31"/>
  </mergeCells>
  <pageMargins left="0.8" right="0.25" top="0.5" bottom="0.5" header="0.5" footer="0.5"/>
  <pageSetup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IV81"/>
  <sheetViews>
    <sheetView topLeftCell="B16" zoomScaleNormal="100" workbookViewId="0">
      <selection activeCell="R54" sqref="R54"/>
    </sheetView>
  </sheetViews>
  <sheetFormatPr defaultRowHeight="12.75" x14ac:dyDescent="0.2"/>
  <cols>
    <col min="1" max="1" width="12.85546875" hidden="1" customWidth="1"/>
    <col min="2" max="2" width="18.7109375" customWidth="1"/>
    <col min="3" max="4" width="12.7109375" hidden="1" customWidth="1"/>
    <col min="5" max="10" width="12.7109375" customWidth="1"/>
  </cols>
  <sheetData>
    <row r="1" spans="1:256" x14ac:dyDescent="0.2">
      <c r="A1" s="19" t="s">
        <v>80</v>
      </c>
      <c r="B1" s="15" t="s">
        <v>0</v>
      </c>
      <c r="C1" s="15"/>
      <c r="D1" s="15"/>
      <c r="E1" s="15"/>
      <c r="F1" s="20"/>
      <c r="G1" s="20"/>
      <c r="H1" s="20"/>
      <c r="I1" s="20"/>
      <c r="J1" s="20"/>
    </row>
    <row r="2" spans="1:256" x14ac:dyDescent="0.2">
      <c r="A2" s="19" t="s">
        <v>80</v>
      </c>
      <c r="B2" s="15" t="s">
        <v>91</v>
      </c>
      <c r="C2" s="15"/>
      <c r="D2" s="15"/>
      <c r="E2" s="15"/>
      <c r="F2" s="48"/>
      <c r="G2" s="48"/>
      <c r="H2" s="48"/>
      <c r="I2" s="48"/>
      <c r="J2" s="20"/>
    </row>
    <row r="3" spans="1:256" x14ac:dyDescent="0.2">
      <c r="A3" s="19" t="s">
        <v>80</v>
      </c>
    </row>
    <row r="4" spans="1:256" x14ac:dyDescent="0.2">
      <c r="A4" s="19" t="s">
        <v>80</v>
      </c>
      <c r="B4" s="113" t="s">
        <v>109</v>
      </c>
      <c r="C4" s="15"/>
      <c r="D4" s="15"/>
      <c r="E4" s="15"/>
      <c r="F4" s="15"/>
      <c r="G4" s="15"/>
      <c r="H4" s="15"/>
      <c r="I4" s="15"/>
      <c r="J4" s="15"/>
    </row>
    <row r="5" spans="1:256" x14ac:dyDescent="0.2">
      <c r="A5" s="19" t="s">
        <v>80</v>
      </c>
      <c r="B5" s="1"/>
      <c r="C5" s="1"/>
      <c r="D5" s="1"/>
      <c r="E5" s="1"/>
      <c r="F5" s="1"/>
      <c r="H5" s="80"/>
      <c r="I5" s="88"/>
      <c r="J5" s="87"/>
    </row>
    <row r="6" spans="1:256" ht="18" x14ac:dyDescent="0.25">
      <c r="A6" s="19" t="s">
        <v>80</v>
      </c>
      <c r="B6" s="9" t="s">
        <v>81</v>
      </c>
      <c r="C6" s="1"/>
      <c r="D6" s="75"/>
      <c r="F6" s="1"/>
      <c r="G6" s="1"/>
      <c r="H6" s="80"/>
      <c r="I6" s="88"/>
      <c r="J6" s="39"/>
    </row>
    <row r="7" spans="1:256" s="35" customFormat="1" ht="12.75" customHeight="1" x14ac:dyDescent="0.25">
      <c r="A7" s="134"/>
      <c r="B7" s="134"/>
      <c r="C7" s="134"/>
      <c r="D7" s="134"/>
      <c r="E7" s="134"/>
      <c r="F7" s="134"/>
      <c r="G7" s="50"/>
      <c r="H7" s="82"/>
      <c r="I7" s="90"/>
      <c r="J7"/>
      <c r="K7" s="47"/>
      <c r="L7" s="47"/>
      <c r="M7" s="47"/>
      <c r="N7" s="47"/>
      <c r="O7" s="47"/>
      <c r="P7" s="47"/>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row>
    <row r="8" spans="1:256" x14ac:dyDescent="0.2">
      <c r="A8" s="19" t="s">
        <v>80</v>
      </c>
    </row>
    <row r="9" spans="1:256" x14ac:dyDescent="0.2">
      <c r="A9" s="19" t="s">
        <v>80</v>
      </c>
      <c r="B9" s="2" t="s">
        <v>16</v>
      </c>
      <c r="M9" s="131" t="s">
        <v>102</v>
      </c>
      <c r="N9" s="131"/>
      <c r="O9" s="131"/>
      <c r="P9" s="131"/>
      <c r="Q9" s="131"/>
      <c r="R9" s="131"/>
      <c r="S9" s="131"/>
      <c r="T9" s="131"/>
      <c r="U9" s="131"/>
      <c r="V9" s="131"/>
      <c r="W9" s="131"/>
    </row>
    <row r="10" spans="1:256" x14ac:dyDescent="0.2">
      <c r="A10" s="19" t="s">
        <v>80</v>
      </c>
      <c r="M10" s="131"/>
      <c r="N10" s="131"/>
      <c r="O10" s="131"/>
      <c r="P10" s="131"/>
      <c r="Q10" s="131"/>
      <c r="R10" s="131"/>
      <c r="S10" s="131"/>
      <c r="T10" s="131"/>
      <c r="U10" s="131"/>
      <c r="V10" s="131"/>
      <c r="W10" s="131"/>
    </row>
    <row r="11" spans="1:256" x14ac:dyDescent="0.2">
      <c r="A11" s="19" t="s">
        <v>80</v>
      </c>
      <c r="B11" s="3" t="s">
        <v>20</v>
      </c>
      <c r="C11" s="5" t="s">
        <v>67</v>
      </c>
      <c r="D11" s="5" t="s">
        <v>68</v>
      </c>
      <c r="E11" s="5" t="s">
        <v>82</v>
      </c>
      <c r="F11" s="5" t="s">
        <v>85</v>
      </c>
      <c r="G11" s="5" t="s">
        <v>89</v>
      </c>
      <c r="H11" s="5" t="s">
        <v>92</v>
      </c>
      <c r="I11" s="5" t="s">
        <v>93</v>
      </c>
      <c r="J11" s="4" t="s">
        <v>94</v>
      </c>
    </row>
    <row r="12" spans="1:256" x14ac:dyDescent="0.2">
      <c r="A12" s="19" t="s">
        <v>80</v>
      </c>
      <c r="B12" s="6" t="s">
        <v>2</v>
      </c>
      <c r="C12" s="6"/>
      <c r="D12" s="6"/>
      <c r="E12" s="6"/>
      <c r="F12" s="6"/>
      <c r="G12" s="6"/>
      <c r="H12" s="6"/>
      <c r="I12" s="6"/>
      <c r="J12" s="6"/>
      <c r="M12" s="132" t="s">
        <v>114</v>
      </c>
      <c r="N12" s="132"/>
      <c r="O12" s="132"/>
      <c r="P12" s="132"/>
      <c r="Q12" s="132"/>
      <c r="R12" s="132"/>
      <c r="S12" s="132"/>
      <c r="T12" s="132"/>
      <c r="U12" s="132"/>
      <c r="V12" s="132"/>
      <c r="W12" s="132"/>
    </row>
    <row r="13" spans="1:256" x14ac:dyDescent="0.2">
      <c r="A13" s="19" t="s">
        <v>80</v>
      </c>
      <c r="B13" s="6" t="s">
        <v>3</v>
      </c>
      <c r="C13" s="6"/>
      <c r="D13" s="6"/>
      <c r="E13" s="6"/>
      <c r="F13" s="6"/>
      <c r="G13" s="6"/>
      <c r="H13" s="6"/>
      <c r="I13" s="6"/>
      <c r="J13" s="12"/>
      <c r="M13" s="132"/>
      <c r="N13" s="132"/>
      <c r="O13" s="132"/>
      <c r="P13" s="132"/>
      <c r="Q13" s="132"/>
      <c r="R13" s="132"/>
      <c r="S13" s="132"/>
      <c r="T13" s="132"/>
      <c r="U13" s="132"/>
      <c r="V13" s="132"/>
      <c r="W13" s="132"/>
    </row>
    <row r="14" spans="1:256" x14ac:dyDescent="0.2">
      <c r="A14" s="19" t="s">
        <v>80</v>
      </c>
      <c r="B14" s="6" t="s">
        <v>4</v>
      </c>
      <c r="C14" s="6"/>
      <c r="D14" s="6"/>
      <c r="E14" s="6"/>
      <c r="F14" s="6"/>
      <c r="G14" s="6"/>
      <c r="H14" s="6"/>
      <c r="I14" s="6"/>
      <c r="J14" s="12"/>
      <c r="M14" s="132"/>
      <c r="N14" s="132"/>
      <c r="O14" s="132"/>
      <c r="P14" s="132"/>
      <c r="Q14" s="132"/>
      <c r="R14" s="132"/>
      <c r="S14" s="132"/>
      <c r="T14" s="132"/>
      <c r="U14" s="132"/>
      <c r="V14" s="132"/>
      <c r="W14" s="132"/>
    </row>
    <row r="15" spans="1:256" x14ac:dyDescent="0.2">
      <c r="A15" s="19" t="s">
        <v>80</v>
      </c>
      <c r="B15" s="6" t="s">
        <v>5</v>
      </c>
      <c r="C15" s="6"/>
      <c r="D15" s="6"/>
      <c r="E15" s="6"/>
      <c r="F15" s="6"/>
      <c r="G15" s="6"/>
      <c r="H15" s="6"/>
      <c r="I15" s="6"/>
      <c r="J15" s="12"/>
      <c r="M15" s="132"/>
      <c r="N15" s="132"/>
      <c r="O15" s="132"/>
      <c r="P15" s="132"/>
      <c r="Q15" s="132"/>
      <c r="R15" s="132"/>
      <c r="S15" s="132"/>
      <c r="T15" s="132"/>
      <c r="U15" s="132"/>
      <c r="V15" s="132"/>
      <c r="W15" s="132"/>
    </row>
    <row r="16" spans="1:256" x14ac:dyDescent="0.2">
      <c r="A16" s="19" t="s">
        <v>80</v>
      </c>
      <c r="B16" s="11" t="s">
        <v>21</v>
      </c>
      <c r="C16" s="12"/>
      <c r="D16" s="12"/>
      <c r="E16" s="12"/>
      <c r="F16" s="12"/>
      <c r="G16" s="12"/>
      <c r="H16" s="12"/>
      <c r="I16" s="12"/>
      <c r="J16" s="12"/>
    </row>
    <row r="17" spans="1:23" x14ac:dyDescent="0.2">
      <c r="A17" s="19" t="s">
        <v>80</v>
      </c>
      <c r="B17" s="8" t="s">
        <v>25</v>
      </c>
    </row>
    <row r="18" spans="1:23" x14ac:dyDescent="0.2">
      <c r="A18" s="19" t="s">
        <v>80</v>
      </c>
    </row>
    <row r="19" spans="1:23" x14ac:dyDescent="0.2">
      <c r="A19" s="19" t="s">
        <v>80</v>
      </c>
    </row>
    <row r="20" spans="1:23" x14ac:dyDescent="0.2">
      <c r="A20" s="19" t="s">
        <v>80</v>
      </c>
      <c r="B20" s="3" t="s">
        <v>11</v>
      </c>
      <c r="C20" s="5" t="s">
        <v>67</v>
      </c>
      <c r="D20" s="5" t="s">
        <v>68</v>
      </c>
      <c r="E20" s="5" t="s">
        <v>82</v>
      </c>
      <c r="F20" s="5" t="s">
        <v>85</v>
      </c>
      <c r="G20" s="5" t="s">
        <v>89</v>
      </c>
      <c r="H20" s="5" t="s">
        <v>92</v>
      </c>
      <c r="I20" s="5" t="s">
        <v>93</v>
      </c>
      <c r="J20" s="4" t="s">
        <v>94</v>
      </c>
    </row>
    <row r="21" spans="1:23" x14ac:dyDescent="0.2">
      <c r="A21" s="19" t="s">
        <v>80</v>
      </c>
      <c r="B21" s="6" t="s">
        <v>2</v>
      </c>
      <c r="C21" s="6"/>
      <c r="D21" s="6"/>
      <c r="E21" s="6"/>
      <c r="F21" s="6"/>
      <c r="G21" s="6"/>
      <c r="H21" s="6"/>
      <c r="I21" s="6"/>
      <c r="J21" s="12"/>
    </row>
    <row r="22" spans="1:23" x14ac:dyDescent="0.2">
      <c r="A22" s="19" t="s">
        <v>80</v>
      </c>
      <c r="B22" s="6" t="s">
        <v>3</v>
      </c>
      <c r="C22" s="6">
        <v>16</v>
      </c>
      <c r="D22" s="6">
        <v>17</v>
      </c>
      <c r="E22" s="6">
        <v>17</v>
      </c>
      <c r="F22" s="6">
        <v>4</v>
      </c>
      <c r="G22" s="6">
        <v>1</v>
      </c>
      <c r="H22" s="6">
        <v>5</v>
      </c>
      <c r="I22" s="6">
        <v>4</v>
      </c>
      <c r="J22" s="12">
        <f t="shared" ref="J22:J24" si="0">AVERAGE(E22:I22)</f>
        <v>6.2</v>
      </c>
    </row>
    <row r="23" spans="1:23" x14ac:dyDescent="0.2">
      <c r="A23" s="19" t="s">
        <v>80</v>
      </c>
      <c r="B23" s="6" t="s">
        <v>4</v>
      </c>
      <c r="C23" s="6">
        <v>67</v>
      </c>
      <c r="D23" s="6">
        <v>64</v>
      </c>
      <c r="E23" s="6">
        <v>71</v>
      </c>
      <c r="F23" s="6">
        <v>87</v>
      </c>
      <c r="G23" s="6">
        <v>97</v>
      </c>
      <c r="H23" s="6">
        <v>98</v>
      </c>
      <c r="I23" s="6">
        <v>94</v>
      </c>
      <c r="J23" s="12">
        <f t="shared" si="0"/>
        <v>89.4</v>
      </c>
    </row>
    <row r="24" spans="1:23" x14ac:dyDescent="0.2">
      <c r="A24" s="19" t="s">
        <v>80</v>
      </c>
      <c r="B24" s="6" t="s">
        <v>5</v>
      </c>
      <c r="C24" s="6">
        <f>SUM(C22:C23)</f>
        <v>83</v>
      </c>
      <c r="D24" s="6">
        <f>SUM(D22:D23)</f>
        <v>81</v>
      </c>
      <c r="E24" s="6">
        <f>SUM(E22:E23)</f>
        <v>88</v>
      </c>
      <c r="F24" s="6">
        <f>SUM(F22:F23)</f>
        <v>91</v>
      </c>
      <c r="G24" s="6">
        <v>98</v>
      </c>
      <c r="H24" s="6">
        <v>103</v>
      </c>
      <c r="I24" s="6">
        <v>98</v>
      </c>
      <c r="J24" s="12">
        <f t="shared" si="0"/>
        <v>95.6</v>
      </c>
    </row>
    <row r="25" spans="1:23" x14ac:dyDescent="0.2">
      <c r="A25" s="19" t="s">
        <v>80</v>
      </c>
      <c r="B25" s="11" t="s">
        <v>21</v>
      </c>
      <c r="C25" s="12">
        <f t="shared" ref="C25:I25" si="1">C22+C23/3</f>
        <v>38.333333333333329</v>
      </c>
      <c r="D25" s="12">
        <f t="shared" si="1"/>
        <v>38.333333333333329</v>
      </c>
      <c r="E25" s="12">
        <f t="shared" si="1"/>
        <v>40.666666666666671</v>
      </c>
      <c r="F25" s="12">
        <f t="shared" si="1"/>
        <v>33</v>
      </c>
      <c r="G25" s="12">
        <f t="shared" si="1"/>
        <v>33.333333333333336</v>
      </c>
      <c r="H25" s="12">
        <f t="shared" si="1"/>
        <v>37.666666666666664</v>
      </c>
      <c r="I25" s="12">
        <f t="shared" si="1"/>
        <v>35.333333333333329</v>
      </c>
      <c r="J25" s="12">
        <f t="shared" ref="J25" si="2">AVERAGE(D25:H25)</f>
        <v>36.6</v>
      </c>
    </row>
    <row r="26" spans="1:23" x14ac:dyDescent="0.2">
      <c r="A26" s="19" t="s">
        <v>80</v>
      </c>
      <c r="B26" s="8" t="s">
        <v>25</v>
      </c>
      <c r="C26" s="10"/>
      <c r="D26" s="10"/>
      <c r="E26" s="10"/>
      <c r="F26" s="10"/>
      <c r="G26" s="10"/>
      <c r="H26" s="10"/>
      <c r="I26" s="10"/>
      <c r="J26" s="10"/>
    </row>
    <row r="27" spans="1:23" ht="13.5" x14ac:dyDescent="0.25">
      <c r="A27" s="19" t="s">
        <v>80</v>
      </c>
      <c r="B27" s="93" t="s">
        <v>95</v>
      </c>
    </row>
    <row r="28" spans="1:23" x14ac:dyDescent="0.2">
      <c r="A28" s="19" t="s">
        <v>80</v>
      </c>
    </row>
    <row r="29" spans="1:23" ht="12.75" customHeight="1" x14ac:dyDescent="0.2">
      <c r="A29" s="19" t="s">
        <v>80</v>
      </c>
      <c r="B29" s="2" t="s">
        <v>18</v>
      </c>
      <c r="M29" s="128" t="s">
        <v>103</v>
      </c>
      <c r="N29" s="128"/>
      <c r="O29" s="128"/>
      <c r="P29" s="128"/>
      <c r="Q29" s="128"/>
      <c r="R29" s="128"/>
      <c r="S29" s="128"/>
      <c r="T29" s="128"/>
      <c r="U29" s="128"/>
      <c r="V29" s="128"/>
      <c r="W29" s="128"/>
    </row>
    <row r="30" spans="1:23" x14ac:dyDescent="0.2">
      <c r="A30" s="19" t="s">
        <v>80</v>
      </c>
      <c r="M30" s="128"/>
      <c r="N30" s="128"/>
      <c r="O30" s="128"/>
      <c r="P30" s="128"/>
      <c r="Q30" s="128"/>
      <c r="R30" s="128"/>
      <c r="S30" s="128"/>
      <c r="T30" s="128"/>
      <c r="U30" s="128"/>
      <c r="V30" s="128"/>
      <c r="W30" s="128"/>
    </row>
    <row r="31" spans="1:23" x14ac:dyDescent="0.2">
      <c r="A31" s="19" t="s">
        <v>80</v>
      </c>
      <c r="C31" s="5" t="s">
        <v>67</v>
      </c>
      <c r="D31" s="5" t="s">
        <v>68</v>
      </c>
      <c r="E31" s="5" t="s">
        <v>82</v>
      </c>
      <c r="F31" s="5" t="s">
        <v>85</v>
      </c>
      <c r="G31" s="5" t="s">
        <v>89</v>
      </c>
      <c r="H31" s="5" t="s">
        <v>92</v>
      </c>
      <c r="I31" s="5" t="s">
        <v>93</v>
      </c>
      <c r="J31" s="4" t="s">
        <v>94</v>
      </c>
      <c r="M31" s="128"/>
      <c r="N31" s="128"/>
      <c r="O31" s="128"/>
      <c r="P31" s="128"/>
      <c r="Q31" s="128"/>
      <c r="R31" s="128"/>
      <c r="S31" s="128"/>
      <c r="T31" s="128"/>
      <c r="U31" s="128"/>
      <c r="V31" s="128"/>
      <c r="W31" s="128"/>
    </row>
    <row r="32" spans="1:23" x14ac:dyDescent="0.2">
      <c r="A32" s="19" t="s">
        <v>80</v>
      </c>
      <c r="B32" s="21" t="s">
        <v>1</v>
      </c>
      <c r="C32" s="6"/>
      <c r="D32" s="6"/>
      <c r="E32" s="6"/>
      <c r="F32" s="6"/>
      <c r="G32" s="6"/>
      <c r="H32" s="6"/>
      <c r="I32" s="6"/>
      <c r="J32" s="12"/>
    </row>
    <row r="33" spans="1:13" x14ac:dyDescent="0.2">
      <c r="A33" s="19" t="s">
        <v>80</v>
      </c>
      <c r="B33" s="21" t="s">
        <v>11</v>
      </c>
      <c r="C33" s="6">
        <v>7</v>
      </c>
      <c r="D33" s="6">
        <v>13</v>
      </c>
      <c r="E33" s="6">
        <v>19</v>
      </c>
      <c r="F33" s="6">
        <v>5</v>
      </c>
      <c r="G33" s="6">
        <v>15</v>
      </c>
      <c r="H33" s="6">
        <v>27</v>
      </c>
      <c r="I33" s="6">
        <v>17</v>
      </c>
      <c r="J33" s="12">
        <f>AVERAGE(E33:I33)</f>
        <v>16.600000000000001</v>
      </c>
    </row>
    <row r="34" spans="1:13" ht="13.5" x14ac:dyDescent="0.25">
      <c r="A34" s="19" t="s">
        <v>80</v>
      </c>
      <c r="B34" s="93" t="s">
        <v>96</v>
      </c>
    </row>
    <row r="35" spans="1:13" ht="12.75" customHeight="1" x14ac:dyDescent="0.2">
      <c r="A35" s="19" t="s">
        <v>80</v>
      </c>
    </row>
    <row r="36" spans="1:13" x14ac:dyDescent="0.2">
      <c r="A36" s="19" t="s">
        <v>80</v>
      </c>
      <c r="B36" s="2" t="s">
        <v>19</v>
      </c>
    </row>
    <row r="37" spans="1:13" x14ac:dyDescent="0.2">
      <c r="A37" s="19" t="s">
        <v>80</v>
      </c>
    </row>
    <row r="38" spans="1:13" x14ac:dyDescent="0.2">
      <c r="A38" s="19" t="s">
        <v>80</v>
      </c>
      <c r="C38" s="5" t="s">
        <v>67</v>
      </c>
      <c r="D38" s="5" t="s">
        <v>68</v>
      </c>
      <c r="E38" s="5" t="s">
        <v>82</v>
      </c>
      <c r="F38" s="5" t="s">
        <v>85</v>
      </c>
      <c r="G38" s="5" t="s">
        <v>89</v>
      </c>
      <c r="H38" s="5" t="s">
        <v>92</v>
      </c>
      <c r="I38" s="5" t="s">
        <v>93</v>
      </c>
      <c r="J38" s="4" t="s">
        <v>94</v>
      </c>
    </row>
    <row r="39" spans="1:13" x14ac:dyDescent="0.2">
      <c r="A39" s="19" t="s">
        <v>80</v>
      </c>
      <c r="B39" s="21" t="s">
        <v>1</v>
      </c>
      <c r="C39" s="12"/>
      <c r="D39" s="12"/>
      <c r="E39" s="12"/>
      <c r="F39" s="12"/>
      <c r="G39" s="12"/>
      <c r="H39" s="12"/>
      <c r="I39" s="12"/>
      <c r="J39" s="12"/>
    </row>
    <row r="40" spans="1:13" x14ac:dyDescent="0.2">
      <c r="A40" s="19" t="s">
        <v>80</v>
      </c>
      <c r="B40" s="21" t="s">
        <v>11</v>
      </c>
      <c r="C40" s="12">
        <f t="shared" ref="C40:I40" si="3">C24/C33</f>
        <v>11.857142857142858</v>
      </c>
      <c r="D40" s="12">
        <f t="shared" si="3"/>
        <v>6.2307692307692308</v>
      </c>
      <c r="E40" s="12">
        <f t="shared" si="3"/>
        <v>4.6315789473684212</v>
      </c>
      <c r="F40" s="12">
        <f t="shared" si="3"/>
        <v>18.2</v>
      </c>
      <c r="G40" s="12">
        <f t="shared" si="3"/>
        <v>6.5333333333333332</v>
      </c>
      <c r="H40" s="12">
        <f t="shared" si="3"/>
        <v>3.8148148148148149</v>
      </c>
      <c r="I40" s="12">
        <f t="shared" si="3"/>
        <v>5.7647058823529411</v>
      </c>
      <c r="J40" s="12">
        <f t="shared" ref="J40" si="4">AVERAGE(E40:I40)</f>
        <v>7.7888865955739019</v>
      </c>
    </row>
    <row r="41" spans="1:13" x14ac:dyDescent="0.2">
      <c r="A41" s="19" t="s">
        <v>80</v>
      </c>
      <c r="B41" s="10"/>
      <c r="C41" s="10"/>
      <c r="D41" s="10"/>
      <c r="E41" s="10"/>
      <c r="F41" s="10"/>
      <c r="G41" s="10"/>
      <c r="H41" s="10"/>
      <c r="I41" s="10"/>
      <c r="J41" s="10"/>
    </row>
    <row r="42" spans="1:13" x14ac:dyDescent="0.2">
      <c r="A42" s="19" t="s">
        <v>80</v>
      </c>
    </row>
    <row r="43" spans="1:13" x14ac:dyDescent="0.2">
      <c r="A43" s="19" t="s">
        <v>80</v>
      </c>
      <c r="B43" s="2" t="s">
        <v>7</v>
      </c>
      <c r="M43" s="114" t="s">
        <v>136</v>
      </c>
    </row>
    <row r="44" spans="1:13" x14ac:dyDescent="0.2">
      <c r="A44" s="19" t="s">
        <v>80</v>
      </c>
    </row>
    <row r="45" spans="1:13" x14ac:dyDescent="0.2">
      <c r="A45" s="19" t="s">
        <v>80</v>
      </c>
      <c r="B45" s="7"/>
      <c r="C45" s="5" t="s">
        <v>67</v>
      </c>
      <c r="D45" s="5" t="s">
        <v>68</v>
      </c>
      <c r="E45" s="5" t="s">
        <v>82</v>
      </c>
      <c r="F45" s="5" t="s">
        <v>85</v>
      </c>
      <c r="G45" s="5" t="s">
        <v>89</v>
      </c>
      <c r="H45" s="5" t="s">
        <v>92</v>
      </c>
      <c r="I45" s="5" t="s">
        <v>93</v>
      </c>
      <c r="J45" s="4" t="s">
        <v>94</v>
      </c>
    </row>
    <row r="46" spans="1:13" x14ac:dyDescent="0.2">
      <c r="A46" s="19" t="s">
        <v>80</v>
      </c>
      <c r="B46" s="6" t="s">
        <v>20</v>
      </c>
      <c r="C46" s="73">
        <v>5070</v>
      </c>
      <c r="D46" s="73">
        <v>5478</v>
      </c>
      <c r="E46" s="73">
        <v>4878</v>
      </c>
      <c r="F46" s="73">
        <v>4008</v>
      </c>
      <c r="G46" s="73">
        <v>3711</v>
      </c>
      <c r="H46" s="73">
        <v>3705</v>
      </c>
      <c r="I46" s="73">
        <v>3564</v>
      </c>
      <c r="J46" s="22">
        <f t="shared" ref="J46:J48" si="5">AVERAGE(E46:I46)</f>
        <v>3973.2</v>
      </c>
    </row>
    <row r="47" spans="1:13" x14ac:dyDescent="0.2">
      <c r="A47" s="19" t="s">
        <v>80</v>
      </c>
      <c r="B47" s="6" t="s">
        <v>11</v>
      </c>
      <c r="C47" s="73">
        <v>647</v>
      </c>
      <c r="D47" s="73">
        <v>712</v>
      </c>
      <c r="E47" s="73">
        <v>956</v>
      </c>
      <c r="F47" s="73">
        <v>1059</v>
      </c>
      <c r="G47" s="73">
        <v>1247</v>
      </c>
      <c r="H47" s="73">
        <v>1342</v>
      </c>
      <c r="I47" s="73">
        <v>1269</v>
      </c>
      <c r="J47" s="22">
        <f t="shared" si="5"/>
        <v>1174.5999999999999</v>
      </c>
    </row>
    <row r="48" spans="1:13" x14ac:dyDescent="0.2">
      <c r="A48" s="19" t="s">
        <v>80</v>
      </c>
      <c r="B48" s="6" t="s">
        <v>5</v>
      </c>
      <c r="C48" s="73">
        <f>SUM(C46:C47)</f>
        <v>5717</v>
      </c>
      <c r="D48" s="73">
        <f>SUM(D46:D47)</f>
        <v>6190</v>
      </c>
      <c r="E48" s="73">
        <f>SUM(E46:E47)</f>
        <v>5834</v>
      </c>
      <c r="F48" s="73">
        <v>5067</v>
      </c>
      <c r="G48" s="73">
        <v>4958</v>
      </c>
      <c r="H48" s="73">
        <v>5047</v>
      </c>
      <c r="I48" s="73">
        <v>4833</v>
      </c>
      <c r="J48" s="22">
        <f t="shared" si="5"/>
        <v>5147.8</v>
      </c>
    </row>
    <row r="49" spans="1:23" x14ac:dyDescent="0.2">
      <c r="A49" s="19" t="s">
        <v>80</v>
      </c>
    </row>
    <row r="50" spans="1:23" x14ac:dyDescent="0.2">
      <c r="A50" s="19" t="s">
        <v>80</v>
      </c>
    </row>
    <row r="51" spans="1:23" x14ac:dyDescent="0.2">
      <c r="A51" s="19" t="s">
        <v>80</v>
      </c>
      <c r="B51" s="2" t="s">
        <v>8</v>
      </c>
    </row>
    <row r="52" spans="1:23" x14ac:dyDescent="0.2">
      <c r="A52" s="19" t="s">
        <v>80</v>
      </c>
    </row>
    <row r="53" spans="1:23" x14ac:dyDescent="0.2">
      <c r="A53" s="19" t="s">
        <v>80</v>
      </c>
      <c r="B53" s="7"/>
      <c r="C53" s="5" t="s">
        <v>67</v>
      </c>
      <c r="D53" s="5" t="s">
        <v>68</v>
      </c>
      <c r="E53" s="5" t="s">
        <v>82</v>
      </c>
      <c r="F53" s="5" t="s">
        <v>85</v>
      </c>
      <c r="G53" s="5" t="s">
        <v>89</v>
      </c>
      <c r="H53" s="5" t="s">
        <v>92</v>
      </c>
      <c r="I53" s="5" t="s">
        <v>93</v>
      </c>
      <c r="J53" s="4" t="s">
        <v>94</v>
      </c>
    </row>
    <row r="54" spans="1:23" x14ac:dyDescent="0.2">
      <c r="A54" s="19" t="s">
        <v>80</v>
      </c>
      <c r="B54" s="6" t="s">
        <v>9</v>
      </c>
      <c r="C54" s="6">
        <v>46</v>
      </c>
      <c r="D54" s="6">
        <v>41</v>
      </c>
      <c r="E54" s="6">
        <v>38</v>
      </c>
      <c r="F54" s="6">
        <v>32</v>
      </c>
      <c r="G54" s="6">
        <v>29</v>
      </c>
      <c r="H54" s="6">
        <v>31</v>
      </c>
      <c r="I54" s="6">
        <v>28</v>
      </c>
      <c r="J54" s="12">
        <f t="shared" ref="J54:J56" si="6">AVERAGE(E54:I54)</f>
        <v>31.6</v>
      </c>
    </row>
    <row r="55" spans="1:23" x14ac:dyDescent="0.2">
      <c r="A55" s="19" t="s">
        <v>80</v>
      </c>
      <c r="B55" s="6" t="s">
        <v>10</v>
      </c>
      <c r="C55" s="6"/>
      <c r="D55" s="6"/>
      <c r="E55" s="6"/>
      <c r="F55" s="6"/>
      <c r="G55" s="6"/>
      <c r="H55" s="6"/>
      <c r="I55" s="6"/>
      <c r="J55" s="12"/>
    </row>
    <row r="56" spans="1:23" x14ac:dyDescent="0.2">
      <c r="A56" s="19" t="s">
        <v>80</v>
      </c>
      <c r="B56" s="6" t="s">
        <v>11</v>
      </c>
      <c r="C56" s="27">
        <v>10</v>
      </c>
      <c r="D56" s="27">
        <v>12</v>
      </c>
      <c r="E56" s="27">
        <v>17</v>
      </c>
      <c r="F56" s="27">
        <v>14</v>
      </c>
      <c r="G56" s="27">
        <v>13</v>
      </c>
      <c r="H56" s="27">
        <v>17</v>
      </c>
      <c r="I56" s="27">
        <v>16</v>
      </c>
      <c r="J56" s="12">
        <f t="shared" si="6"/>
        <v>15.4</v>
      </c>
    </row>
    <row r="57" spans="1:23" x14ac:dyDescent="0.2">
      <c r="A57" s="19" t="s">
        <v>80</v>
      </c>
      <c r="B57" s="16" t="s">
        <v>22</v>
      </c>
    </row>
    <row r="58" spans="1:23" x14ac:dyDescent="0.2">
      <c r="A58" s="19" t="s">
        <v>80</v>
      </c>
    </row>
    <row r="59" spans="1:23" x14ac:dyDescent="0.2">
      <c r="A59" s="19" t="s">
        <v>80</v>
      </c>
    </row>
    <row r="60" spans="1:23" x14ac:dyDescent="0.2">
      <c r="A60" s="19" t="s">
        <v>80</v>
      </c>
      <c r="B60" s="2" t="s">
        <v>24</v>
      </c>
      <c r="D60" s="78" t="s">
        <v>90</v>
      </c>
      <c r="M60" s="128" t="s">
        <v>101</v>
      </c>
      <c r="N60" s="128"/>
      <c r="O60" s="128"/>
      <c r="P60" s="128"/>
      <c r="Q60" s="128"/>
      <c r="R60" s="128"/>
      <c r="S60" s="128"/>
      <c r="T60" s="128"/>
      <c r="U60" s="128"/>
      <c r="V60" s="128"/>
      <c r="W60" s="128"/>
    </row>
    <row r="61" spans="1:23" x14ac:dyDescent="0.2">
      <c r="A61" s="19" t="s">
        <v>80</v>
      </c>
      <c r="B61" s="34"/>
      <c r="M61" s="128"/>
      <c r="N61" s="128"/>
      <c r="O61" s="128"/>
      <c r="P61" s="128"/>
      <c r="Q61" s="128"/>
      <c r="R61" s="128"/>
      <c r="S61" s="128"/>
      <c r="T61" s="128"/>
      <c r="U61" s="128"/>
      <c r="V61" s="128"/>
      <c r="W61" s="128"/>
    </row>
    <row r="62" spans="1:23" x14ac:dyDescent="0.2">
      <c r="A62" s="19" t="s">
        <v>80</v>
      </c>
      <c r="B62" s="7"/>
      <c r="C62" s="5" t="s">
        <v>67</v>
      </c>
      <c r="D62" s="5" t="s">
        <v>68</v>
      </c>
      <c r="E62" s="5" t="s">
        <v>82</v>
      </c>
      <c r="F62" s="5" t="s">
        <v>85</v>
      </c>
      <c r="G62" s="5" t="s">
        <v>89</v>
      </c>
      <c r="H62" s="5" t="s">
        <v>92</v>
      </c>
      <c r="I62" s="5" t="s">
        <v>93</v>
      </c>
      <c r="J62" s="4" t="s">
        <v>94</v>
      </c>
    </row>
    <row r="63" spans="1:23" x14ac:dyDescent="0.2">
      <c r="A63" s="19" t="s">
        <v>80</v>
      </c>
      <c r="B63" s="6" t="s">
        <v>3</v>
      </c>
      <c r="C63" s="17"/>
      <c r="D63" s="29"/>
      <c r="E63" s="17"/>
      <c r="F63" s="17"/>
      <c r="G63" s="17"/>
      <c r="H63" s="17"/>
      <c r="I63" s="17">
        <v>13</v>
      </c>
      <c r="J63" s="12"/>
      <c r="K63" s="4"/>
    </row>
    <row r="64" spans="1:23" x14ac:dyDescent="0.2">
      <c r="A64" s="19" t="s">
        <v>80</v>
      </c>
      <c r="B64" s="6" t="s">
        <v>4</v>
      </c>
      <c r="C64" s="17"/>
      <c r="D64" s="29"/>
      <c r="E64" s="17"/>
      <c r="F64" s="17"/>
      <c r="G64" s="17"/>
      <c r="H64" s="17"/>
      <c r="I64" s="17"/>
      <c r="J64" s="12"/>
      <c r="K64" s="10"/>
    </row>
    <row r="65" spans="1:11" x14ac:dyDescent="0.2">
      <c r="A65" s="19" t="s">
        <v>80</v>
      </c>
      <c r="B65" s="6" t="s">
        <v>5</v>
      </c>
      <c r="C65" s="6"/>
      <c r="D65" s="6"/>
      <c r="E65" s="6"/>
      <c r="F65" s="6"/>
      <c r="G65" s="6"/>
      <c r="H65" s="6"/>
      <c r="I65" s="6"/>
      <c r="J65" s="12"/>
      <c r="K65" s="10"/>
    </row>
    <row r="66" spans="1:11" x14ac:dyDescent="0.2">
      <c r="A66" s="19" t="s">
        <v>80</v>
      </c>
      <c r="B66" s="11" t="s">
        <v>23</v>
      </c>
      <c r="C66" s="12"/>
      <c r="D66" s="12"/>
      <c r="E66" s="12"/>
      <c r="F66" s="12"/>
      <c r="G66" s="12"/>
      <c r="H66" s="12"/>
      <c r="I66" s="12"/>
      <c r="J66" s="12"/>
      <c r="K66" s="10"/>
    </row>
    <row r="67" spans="1:11" x14ac:dyDescent="0.2">
      <c r="A67" s="19" t="s">
        <v>80</v>
      </c>
      <c r="B67" s="8" t="s">
        <v>26</v>
      </c>
      <c r="K67" s="14"/>
    </row>
    <row r="68" spans="1:11" x14ac:dyDescent="0.2">
      <c r="A68" s="19" t="s">
        <v>80</v>
      </c>
    </row>
    <row r="69" spans="1:11" x14ac:dyDescent="0.2">
      <c r="A69" s="19" t="s">
        <v>80</v>
      </c>
    </row>
    <row r="70" spans="1:11" x14ac:dyDescent="0.2">
      <c r="A70" s="19" t="s">
        <v>80</v>
      </c>
      <c r="B70" s="2" t="s">
        <v>27</v>
      </c>
    </row>
    <row r="71" spans="1:11" x14ac:dyDescent="0.2">
      <c r="A71" s="19" t="s">
        <v>80</v>
      </c>
      <c r="B71" s="2"/>
    </row>
    <row r="72" spans="1:11" x14ac:dyDescent="0.2">
      <c r="A72" s="19" t="s">
        <v>80</v>
      </c>
      <c r="C72" s="5" t="s">
        <v>67</v>
      </c>
      <c r="D72" s="5" t="s">
        <v>68</v>
      </c>
      <c r="E72" s="5" t="s">
        <v>82</v>
      </c>
      <c r="F72" s="5" t="s">
        <v>85</v>
      </c>
      <c r="G72" s="5" t="s">
        <v>89</v>
      </c>
      <c r="H72" s="5" t="s">
        <v>92</v>
      </c>
      <c r="I72" s="5" t="s">
        <v>93</v>
      </c>
      <c r="J72" s="4" t="s">
        <v>94</v>
      </c>
    </row>
    <row r="73" spans="1:11" x14ac:dyDescent="0.2">
      <c r="A73" s="19" t="s">
        <v>80</v>
      </c>
      <c r="B73" s="6" t="s">
        <v>6</v>
      </c>
      <c r="C73" s="12"/>
      <c r="D73" s="12"/>
      <c r="E73" s="12"/>
      <c r="F73" s="12"/>
      <c r="G73" s="12"/>
      <c r="H73" s="12"/>
      <c r="I73" s="12"/>
      <c r="J73" s="12"/>
    </row>
    <row r="74" spans="1:11" x14ac:dyDescent="0.2">
      <c r="A74" s="19" t="s">
        <v>80</v>
      </c>
      <c r="C74" s="10"/>
      <c r="D74" s="10"/>
      <c r="E74" s="10"/>
      <c r="F74" s="10"/>
      <c r="G74" s="10"/>
      <c r="H74" s="10"/>
      <c r="I74" s="10"/>
      <c r="J74" s="10"/>
    </row>
    <row r="75" spans="1:11" x14ac:dyDescent="0.2">
      <c r="A75" s="19" t="s">
        <v>80</v>
      </c>
    </row>
    <row r="76" spans="1:11" x14ac:dyDescent="0.2">
      <c r="A76" s="19" t="s">
        <v>80</v>
      </c>
      <c r="B76" s="2" t="s">
        <v>14</v>
      </c>
    </row>
    <row r="77" spans="1:11" x14ac:dyDescent="0.2">
      <c r="A77" s="19" t="s">
        <v>80</v>
      </c>
      <c r="B77" s="2"/>
    </row>
    <row r="78" spans="1:11" x14ac:dyDescent="0.2">
      <c r="A78" s="19" t="s">
        <v>80</v>
      </c>
      <c r="C78" s="5" t="s">
        <v>67</v>
      </c>
      <c r="D78" s="5" t="s">
        <v>68</v>
      </c>
      <c r="E78" s="5" t="s">
        <v>82</v>
      </c>
      <c r="F78" s="5" t="s">
        <v>85</v>
      </c>
      <c r="G78" s="5" t="s">
        <v>85</v>
      </c>
      <c r="H78" s="5" t="s">
        <v>92</v>
      </c>
      <c r="I78" s="5" t="s">
        <v>93</v>
      </c>
      <c r="J78" s="4" t="s">
        <v>94</v>
      </c>
    </row>
    <row r="79" spans="1:11" x14ac:dyDescent="0.2">
      <c r="A79" s="19" t="s">
        <v>80</v>
      </c>
      <c r="B79" s="6" t="s">
        <v>12</v>
      </c>
      <c r="C79" s="12"/>
      <c r="D79" s="12"/>
      <c r="E79" s="12"/>
      <c r="F79" s="12"/>
      <c r="G79" s="12"/>
      <c r="H79" s="12"/>
      <c r="I79" s="12"/>
      <c r="J79" s="12"/>
    </row>
    <row r="80" spans="1:11" x14ac:dyDescent="0.2">
      <c r="A80" s="19" t="s">
        <v>80</v>
      </c>
      <c r="C80" s="10"/>
      <c r="D80" s="10"/>
      <c r="E80" s="10"/>
      <c r="F80" s="10"/>
      <c r="G80" s="10"/>
      <c r="H80" s="5"/>
      <c r="I80" s="5"/>
      <c r="J80" s="10"/>
    </row>
    <row r="81" spans="8:9" x14ac:dyDescent="0.2">
      <c r="H81" s="5"/>
      <c r="I81" s="5"/>
    </row>
  </sheetData>
  <mergeCells count="35">
    <mergeCell ref="IO7:IV7"/>
    <mergeCell ref="FM7:FT7"/>
    <mergeCell ref="FU7:GB7"/>
    <mergeCell ref="GC7:GJ7"/>
    <mergeCell ref="GK7:GR7"/>
    <mergeCell ref="GS7:GZ7"/>
    <mergeCell ref="IG7:IN7"/>
    <mergeCell ref="EW7:FD7"/>
    <mergeCell ref="FE7:FL7"/>
    <mergeCell ref="HI7:HP7"/>
    <mergeCell ref="HQ7:HX7"/>
    <mergeCell ref="HY7:IF7"/>
    <mergeCell ref="HA7:HH7"/>
    <mergeCell ref="A7:F7"/>
    <mergeCell ref="DQ7:DX7"/>
    <mergeCell ref="DY7:EF7"/>
    <mergeCell ref="EG7:EN7"/>
    <mergeCell ref="EO7:EV7"/>
    <mergeCell ref="AG7:AN7"/>
    <mergeCell ref="AO7:AV7"/>
    <mergeCell ref="AW7:BD7"/>
    <mergeCell ref="BE7:BL7"/>
    <mergeCell ref="BM7:BT7"/>
    <mergeCell ref="BU7:CB7"/>
    <mergeCell ref="CC7:CJ7"/>
    <mergeCell ref="CK7:CR7"/>
    <mergeCell ref="CS7:CZ7"/>
    <mergeCell ref="DA7:DH7"/>
    <mergeCell ref="DI7:DP7"/>
    <mergeCell ref="M9:W10"/>
    <mergeCell ref="M12:W15"/>
    <mergeCell ref="M60:W61"/>
    <mergeCell ref="M29:W31"/>
    <mergeCell ref="Y7:AF7"/>
    <mergeCell ref="Q7:X7"/>
  </mergeCells>
  <pageMargins left="0.8" right="0.25" top="0.5" bottom="0.5"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K46" sqref="K46"/>
    </sheetView>
  </sheetViews>
  <sheetFormatPr defaultRowHeight="12.75" x14ac:dyDescent="0.2"/>
  <cols>
    <col min="1" max="1" width="16.85546875" bestFit="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t="s">
        <v>53</v>
      </c>
      <c r="B1" s="15" t="s">
        <v>0</v>
      </c>
      <c r="C1" s="15"/>
      <c r="D1" s="15"/>
      <c r="E1" s="15"/>
      <c r="F1" s="86"/>
      <c r="G1" s="86"/>
      <c r="H1" s="86"/>
      <c r="I1" s="88"/>
      <c r="J1" s="88"/>
      <c r="K1" s="20"/>
    </row>
    <row r="2" spans="1:24" x14ac:dyDescent="0.2">
      <c r="A2" t="s">
        <v>53</v>
      </c>
      <c r="B2" s="15" t="s">
        <v>91</v>
      </c>
      <c r="C2" s="15"/>
      <c r="D2" s="15"/>
      <c r="E2" s="15"/>
      <c r="F2" s="86"/>
      <c r="G2" s="86"/>
      <c r="H2" s="86"/>
      <c r="I2" s="88"/>
      <c r="J2" s="88"/>
      <c r="K2" s="20"/>
    </row>
    <row r="3" spans="1:24" x14ac:dyDescent="0.2">
      <c r="A3" t="s">
        <v>53</v>
      </c>
      <c r="K3" s="48"/>
    </row>
    <row r="4" spans="1:24" x14ac:dyDescent="0.2">
      <c r="A4" t="s">
        <v>53</v>
      </c>
      <c r="B4" s="113" t="s">
        <v>109</v>
      </c>
      <c r="C4" s="15"/>
      <c r="D4" s="15"/>
      <c r="E4" s="15"/>
      <c r="F4" s="86"/>
      <c r="G4" s="86"/>
      <c r="H4" s="86"/>
      <c r="I4" s="88"/>
      <c r="J4" s="88"/>
      <c r="K4" s="15"/>
    </row>
    <row r="5" spans="1:24" x14ac:dyDescent="0.2">
      <c r="A5" t="s">
        <v>53</v>
      </c>
      <c r="B5" s="1"/>
      <c r="C5" s="1"/>
      <c r="D5" s="1"/>
      <c r="E5" s="1"/>
      <c r="F5" s="1"/>
      <c r="H5" s="80"/>
      <c r="I5" s="88"/>
      <c r="J5" s="88"/>
      <c r="K5" s="87"/>
    </row>
    <row r="6" spans="1:24" ht="18" x14ac:dyDescent="0.25">
      <c r="A6" t="s">
        <v>53</v>
      </c>
      <c r="B6" s="9" t="s">
        <v>33</v>
      </c>
      <c r="C6" s="1"/>
      <c r="D6" s="75"/>
      <c r="F6" s="1"/>
      <c r="G6" s="1"/>
      <c r="H6" s="80"/>
      <c r="I6" s="88"/>
      <c r="J6" s="88"/>
      <c r="K6" s="39"/>
    </row>
    <row r="7" spans="1:24" x14ac:dyDescent="0.2">
      <c r="A7" t="s">
        <v>53</v>
      </c>
      <c r="B7" s="1"/>
      <c r="C7" s="1"/>
      <c r="D7" s="1"/>
      <c r="E7" s="1"/>
      <c r="F7" s="1"/>
      <c r="G7" s="1"/>
      <c r="H7" s="80"/>
      <c r="I7" s="88"/>
      <c r="J7" s="88"/>
      <c r="K7" s="1"/>
    </row>
    <row r="8" spans="1:24" x14ac:dyDescent="0.2">
      <c r="A8" t="s">
        <v>53</v>
      </c>
    </row>
    <row r="9" spans="1:24" x14ac:dyDescent="0.2">
      <c r="A9" t="s">
        <v>53</v>
      </c>
      <c r="B9" s="2" t="s">
        <v>16</v>
      </c>
      <c r="N9" s="131" t="s">
        <v>102</v>
      </c>
      <c r="O9" s="131"/>
      <c r="P9" s="131"/>
      <c r="Q9" s="131"/>
      <c r="R9" s="131"/>
      <c r="S9" s="131"/>
      <c r="T9" s="131"/>
      <c r="U9" s="131"/>
      <c r="V9" s="131"/>
      <c r="W9" s="131"/>
      <c r="X9" s="131"/>
    </row>
    <row r="10" spans="1:24" x14ac:dyDescent="0.2">
      <c r="A10" t="s">
        <v>53</v>
      </c>
      <c r="N10" s="131"/>
      <c r="O10" s="131"/>
      <c r="P10" s="131"/>
      <c r="Q10" s="131"/>
      <c r="R10" s="131"/>
      <c r="S10" s="131"/>
      <c r="T10" s="131"/>
      <c r="U10" s="131"/>
      <c r="V10" s="131"/>
      <c r="W10" s="131"/>
      <c r="X10" s="131"/>
    </row>
    <row r="11" spans="1:24" x14ac:dyDescent="0.2">
      <c r="A11" t="s">
        <v>53</v>
      </c>
      <c r="B11" s="3" t="s">
        <v>20</v>
      </c>
      <c r="C11" s="5" t="s">
        <v>67</v>
      </c>
      <c r="D11" s="5" t="s">
        <v>68</v>
      </c>
      <c r="E11" s="5" t="s">
        <v>82</v>
      </c>
      <c r="F11" s="5" t="s">
        <v>85</v>
      </c>
      <c r="G11" s="5" t="s">
        <v>89</v>
      </c>
      <c r="H11" s="5" t="s">
        <v>92</v>
      </c>
      <c r="I11" s="5" t="s">
        <v>93</v>
      </c>
      <c r="J11" s="99" t="s">
        <v>140</v>
      </c>
      <c r="K11" s="4" t="s">
        <v>94</v>
      </c>
    </row>
    <row r="12" spans="1:24" x14ac:dyDescent="0.2">
      <c r="A12" t="s">
        <v>53</v>
      </c>
      <c r="B12" s="6" t="s">
        <v>2</v>
      </c>
      <c r="C12" s="6"/>
      <c r="D12" s="6"/>
      <c r="E12" s="6"/>
      <c r="F12" s="6"/>
      <c r="G12" s="6"/>
      <c r="H12" s="6"/>
      <c r="I12" s="6"/>
      <c r="J12" s="6"/>
      <c r="K12" s="6"/>
      <c r="N12" s="132" t="s">
        <v>114</v>
      </c>
      <c r="O12" s="132"/>
      <c r="P12" s="132"/>
      <c r="Q12" s="132"/>
      <c r="R12" s="132"/>
      <c r="S12" s="132"/>
      <c r="T12" s="132"/>
      <c r="U12" s="132"/>
      <c r="V12" s="132"/>
      <c r="W12" s="132"/>
      <c r="X12" s="132"/>
    </row>
    <row r="13" spans="1:24" ht="15" x14ac:dyDescent="0.25">
      <c r="A13" t="s">
        <v>53</v>
      </c>
      <c r="B13" s="6" t="s">
        <v>3</v>
      </c>
      <c r="C13" s="6">
        <v>52</v>
      </c>
      <c r="D13" s="6">
        <v>46</v>
      </c>
      <c r="E13" s="6">
        <v>46</v>
      </c>
      <c r="F13" s="6">
        <v>34</v>
      </c>
      <c r="G13" s="6">
        <v>40</v>
      </c>
      <c r="H13" s="6">
        <v>37</v>
      </c>
      <c r="I13" s="6">
        <v>48</v>
      </c>
      <c r="J13" s="6">
        <v>45</v>
      </c>
      <c r="K13" s="12">
        <f>AVERAGE(F13:J13)</f>
        <v>40.799999999999997</v>
      </c>
      <c r="M13" s="53"/>
      <c r="N13" s="132"/>
      <c r="O13" s="132"/>
      <c r="P13" s="132"/>
      <c r="Q13" s="132"/>
      <c r="R13" s="132"/>
      <c r="S13" s="132"/>
      <c r="T13" s="132"/>
      <c r="U13" s="132"/>
      <c r="V13" s="132"/>
      <c r="W13" s="132"/>
      <c r="X13" s="132"/>
    </row>
    <row r="14" spans="1:24" x14ac:dyDescent="0.2">
      <c r="A14" t="s">
        <v>53</v>
      </c>
      <c r="B14" s="6" t="s">
        <v>4</v>
      </c>
      <c r="C14" s="6">
        <v>27</v>
      </c>
      <c r="D14" s="6">
        <v>36</v>
      </c>
      <c r="E14" s="6">
        <v>42</v>
      </c>
      <c r="F14" s="6">
        <v>42</v>
      </c>
      <c r="G14" s="6">
        <v>25</v>
      </c>
      <c r="H14" s="6">
        <v>21</v>
      </c>
      <c r="I14" s="6">
        <v>10</v>
      </c>
      <c r="J14" s="6">
        <v>13</v>
      </c>
      <c r="K14" s="12">
        <f t="shared" ref="K14:K16" si="0">AVERAGE(F14:J14)</f>
        <v>22.2</v>
      </c>
      <c r="N14" s="132"/>
      <c r="O14" s="132"/>
      <c r="P14" s="132"/>
      <c r="Q14" s="132"/>
      <c r="R14" s="132"/>
      <c r="S14" s="132"/>
      <c r="T14" s="132"/>
      <c r="U14" s="132"/>
      <c r="V14" s="132"/>
      <c r="W14" s="132"/>
      <c r="X14" s="132"/>
    </row>
    <row r="15" spans="1:24" x14ac:dyDescent="0.2">
      <c r="A15" t="s">
        <v>53</v>
      </c>
      <c r="B15" s="6" t="s">
        <v>5</v>
      </c>
      <c r="C15" s="6">
        <v>79</v>
      </c>
      <c r="D15" s="6">
        <f>SUM(D13:D14)</f>
        <v>82</v>
      </c>
      <c r="E15" s="6">
        <f>SUM(E13:E14)</f>
        <v>88</v>
      </c>
      <c r="F15" s="6">
        <f>SUM(F13:F14)</f>
        <v>76</v>
      </c>
      <c r="G15" s="6">
        <v>65</v>
      </c>
      <c r="H15" s="6">
        <v>58</v>
      </c>
      <c r="I15" s="6">
        <v>58</v>
      </c>
      <c r="J15" s="6">
        <v>58</v>
      </c>
      <c r="K15" s="12">
        <f t="shared" si="0"/>
        <v>63</v>
      </c>
      <c r="N15" s="132"/>
      <c r="O15" s="132"/>
      <c r="P15" s="132"/>
      <c r="Q15" s="132"/>
      <c r="R15" s="132"/>
      <c r="S15" s="132"/>
      <c r="T15" s="132"/>
      <c r="U15" s="132"/>
      <c r="V15" s="132"/>
      <c r="W15" s="132"/>
      <c r="X15" s="132"/>
    </row>
    <row r="16" spans="1:24" x14ac:dyDescent="0.2">
      <c r="A16" t="s">
        <v>53</v>
      </c>
      <c r="B16" s="11" t="s">
        <v>21</v>
      </c>
      <c r="C16" s="12">
        <v>61</v>
      </c>
      <c r="D16" s="12">
        <f t="shared" ref="D16:I16" si="1">D13+D14/3</f>
        <v>58</v>
      </c>
      <c r="E16" s="12">
        <f t="shared" si="1"/>
        <v>60</v>
      </c>
      <c r="F16" s="12">
        <f t="shared" si="1"/>
        <v>48</v>
      </c>
      <c r="G16" s="12">
        <f t="shared" si="1"/>
        <v>48.333333333333336</v>
      </c>
      <c r="H16" s="12">
        <f t="shared" si="1"/>
        <v>44</v>
      </c>
      <c r="I16" s="12">
        <f t="shared" si="1"/>
        <v>51.333333333333336</v>
      </c>
      <c r="J16" s="12">
        <f t="shared" ref="J16" si="2">J13+J14/3</f>
        <v>49.333333333333336</v>
      </c>
      <c r="K16" s="12">
        <f t="shared" si="0"/>
        <v>48.2</v>
      </c>
    </row>
    <row r="17" spans="1:24" x14ac:dyDescent="0.2">
      <c r="A17" t="s">
        <v>53</v>
      </c>
      <c r="B17" s="8" t="s">
        <v>25</v>
      </c>
      <c r="N17" s="132" t="s">
        <v>138</v>
      </c>
      <c r="O17" s="132"/>
      <c r="P17" s="132"/>
      <c r="Q17" s="132"/>
      <c r="R17" s="132"/>
      <c r="S17" s="132"/>
      <c r="T17" s="132"/>
      <c r="U17" s="132"/>
      <c r="V17" s="132"/>
      <c r="W17" s="132"/>
      <c r="X17" s="132"/>
    </row>
    <row r="18" spans="1:24" x14ac:dyDescent="0.2">
      <c r="A18" t="s">
        <v>53</v>
      </c>
      <c r="N18" s="132"/>
      <c r="O18" s="132"/>
      <c r="P18" s="132"/>
      <c r="Q18" s="132"/>
      <c r="R18" s="132"/>
      <c r="S18" s="132"/>
      <c r="T18" s="132"/>
      <c r="U18" s="132"/>
      <c r="V18" s="132"/>
      <c r="W18" s="132"/>
      <c r="X18" s="132"/>
    </row>
    <row r="19" spans="1:24" x14ac:dyDescent="0.2">
      <c r="A19" t="s">
        <v>53</v>
      </c>
      <c r="N19" s="132"/>
      <c r="O19" s="132"/>
      <c r="P19" s="132"/>
      <c r="Q19" s="132"/>
      <c r="R19" s="132"/>
      <c r="S19" s="132"/>
      <c r="T19" s="132"/>
      <c r="U19" s="132"/>
      <c r="V19" s="132"/>
      <c r="W19" s="132"/>
      <c r="X19" s="132"/>
    </row>
    <row r="20" spans="1:24" x14ac:dyDescent="0.2">
      <c r="A20" t="s">
        <v>53</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t="s">
        <v>53</v>
      </c>
      <c r="B21" s="6" t="s">
        <v>2</v>
      </c>
      <c r="C21" s="6"/>
      <c r="D21" s="6"/>
      <c r="E21" s="6"/>
      <c r="F21" s="6"/>
      <c r="G21" s="6"/>
      <c r="H21" s="6"/>
      <c r="I21" s="6"/>
      <c r="J21" s="6"/>
      <c r="K21" s="12"/>
    </row>
    <row r="22" spans="1:24" x14ac:dyDescent="0.2">
      <c r="A22" t="s">
        <v>53</v>
      </c>
      <c r="B22" s="6" t="s">
        <v>3</v>
      </c>
      <c r="C22" s="6"/>
      <c r="D22" s="6"/>
      <c r="E22" s="6"/>
      <c r="F22" s="6"/>
      <c r="G22" s="6"/>
      <c r="H22" s="6"/>
      <c r="I22" s="6"/>
      <c r="J22" s="6"/>
      <c r="K22" s="12"/>
    </row>
    <row r="23" spans="1:24" x14ac:dyDescent="0.2">
      <c r="A23" t="s">
        <v>53</v>
      </c>
      <c r="B23" s="6" t="s">
        <v>4</v>
      </c>
      <c r="C23" s="6"/>
      <c r="D23" s="6"/>
      <c r="E23" s="6"/>
      <c r="F23" s="6"/>
      <c r="G23" s="6"/>
      <c r="H23" s="6"/>
      <c r="I23" s="6"/>
      <c r="J23" s="6"/>
      <c r="K23" s="12"/>
    </row>
    <row r="24" spans="1:24" x14ac:dyDescent="0.2">
      <c r="A24" t="s">
        <v>53</v>
      </c>
      <c r="B24" s="6" t="s">
        <v>5</v>
      </c>
      <c r="C24" s="6"/>
      <c r="D24" s="6"/>
      <c r="E24" s="6"/>
      <c r="F24" s="6"/>
      <c r="G24" s="6"/>
      <c r="H24" s="6"/>
      <c r="I24" s="6"/>
      <c r="J24" s="6"/>
      <c r="K24" s="12"/>
    </row>
    <row r="25" spans="1:24" x14ac:dyDescent="0.2">
      <c r="A25" t="s">
        <v>53</v>
      </c>
      <c r="B25" s="11" t="s">
        <v>21</v>
      </c>
      <c r="C25" s="6"/>
      <c r="D25" s="12"/>
      <c r="E25" s="6"/>
      <c r="F25" s="6"/>
      <c r="G25" s="6"/>
      <c r="H25" s="6"/>
      <c r="I25" s="6"/>
      <c r="J25" s="6"/>
      <c r="K25" s="12"/>
    </row>
    <row r="26" spans="1:24" x14ac:dyDescent="0.2">
      <c r="A26" t="s">
        <v>53</v>
      </c>
      <c r="B26" s="8" t="s">
        <v>25</v>
      </c>
      <c r="C26" s="10"/>
      <c r="D26" s="10"/>
      <c r="E26" s="10"/>
      <c r="F26" s="10"/>
      <c r="G26" s="10"/>
      <c r="H26" s="10"/>
      <c r="I26" s="10"/>
      <c r="J26" s="10"/>
      <c r="K26" s="10"/>
    </row>
    <row r="27" spans="1:24" ht="13.5" x14ac:dyDescent="0.25">
      <c r="A27" t="s">
        <v>53</v>
      </c>
      <c r="B27" s="93" t="s">
        <v>95</v>
      </c>
    </row>
    <row r="28" spans="1:24" x14ac:dyDescent="0.2">
      <c r="A28" t="s">
        <v>53</v>
      </c>
    </row>
    <row r="29" spans="1:24" ht="12.75" customHeight="1" x14ac:dyDescent="0.2">
      <c r="A29" t="s">
        <v>53</v>
      </c>
      <c r="B29" s="2" t="s">
        <v>18</v>
      </c>
      <c r="N29" s="128" t="s">
        <v>103</v>
      </c>
      <c r="O29" s="128"/>
      <c r="P29" s="128"/>
      <c r="Q29" s="128"/>
      <c r="R29" s="128"/>
      <c r="S29" s="128"/>
      <c r="T29" s="128"/>
      <c r="U29" s="128"/>
      <c r="V29" s="128"/>
      <c r="W29" s="128"/>
      <c r="X29" s="128"/>
    </row>
    <row r="30" spans="1:24" x14ac:dyDescent="0.2">
      <c r="A30" t="s">
        <v>53</v>
      </c>
      <c r="N30" s="128"/>
      <c r="O30" s="128"/>
      <c r="P30" s="128"/>
      <c r="Q30" s="128"/>
      <c r="R30" s="128"/>
      <c r="S30" s="128"/>
      <c r="T30" s="128"/>
      <c r="U30" s="128"/>
      <c r="V30" s="128"/>
      <c r="W30" s="128"/>
      <c r="X30" s="128"/>
    </row>
    <row r="31" spans="1:24" x14ac:dyDescent="0.2">
      <c r="A31" t="s">
        <v>53</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53</v>
      </c>
      <c r="B32" s="21" t="s">
        <v>1</v>
      </c>
      <c r="C32" s="6">
        <v>10</v>
      </c>
      <c r="D32" s="6">
        <v>10</v>
      </c>
      <c r="E32" s="6">
        <v>9</v>
      </c>
      <c r="F32" s="6">
        <v>13</v>
      </c>
      <c r="G32" s="6">
        <v>12</v>
      </c>
      <c r="H32" s="6">
        <v>9</v>
      </c>
      <c r="I32" s="6">
        <v>10</v>
      </c>
      <c r="J32" s="6">
        <v>13</v>
      </c>
      <c r="K32" s="12">
        <f t="shared" ref="K32" si="3">AVERAGE(F32:J32)</f>
        <v>11.4</v>
      </c>
    </row>
    <row r="33" spans="1:14" x14ac:dyDescent="0.2">
      <c r="A33" t="s">
        <v>53</v>
      </c>
      <c r="B33" s="21" t="s">
        <v>11</v>
      </c>
      <c r="C33" s="6"/>
      <c r="D33" s="6"/>
      <c r="E33" s="6"/>
      <c r="F33" s="6"/>
      <c r="G33" s="6"/>
      <c r="H33" s="6"/>
      <c r="I33" s="6"/>
      <c r="J33" s="6"/>
      <c r="K33" s="12"/>
    </row>
    <row r="34" spans="1:14" ht="12.75" customHeight="1" x14ac:dyDescent="0.25">
      <c r="A34" t="s">
        <v>53</v>
      </c>
      <c r="B34" s="93" t="s">
        <v>96</v>
      </c>
    </row>
    <row r="35" spans="1:14" x14ac:dyDescent="0.2">
      <c r="A35" t="s">
        <v>53</v>
      </c>
    </row>
    <row r="36" spans="1:14" x14ac:dyDescent="0.2">
      <c r="A36" t="s">
        <v>53</v>
      </c>
      <c r="B36" s="2" t="s">
        <v>19</v>
      </c>
    </row>
    <row r="37" spans="1:14" x14ac:dyDescent="0.2">
      <c r="A37" t="s">
        <v>53</v>
      </c>
    </row>
    <row r="38" spans="1:14" x14ac:dyDescent="0.2">
      <c r="A38" t="s">
        <v>53</v>
      </c>
      <c r="C38" s="5" t="s">
        <v>67</v>
      </c>
      <c r="D38" s="5" t="s">
        <v>68</v>
      </c>
      <c r="E38" s="5" t="s">
        <v>82</v>
      </c>
      <c r="F38" s="5" t="s">
        <v>85</v>
      </c>
      <c r="G38" s="5" t="s">
        <v>89</v>
      </c>
      <c r="H38" s="5" t="s">
        <v>92</v>
      </c>
      <c r="I38" s="5" t="s">
        <v>93</v>
      </c>
      <c r="J38" s="99" t="s">
        <v>140</v>
      </c>
      <c r="K38" s="4" t="s">
        <v>94</v>
      </c>
    </row>
    <row r="39" spans="1:14" x14ac:dyDescent="0.2">
      <c r="A39" t="s">
        <v>53</v>
      </c>
      <c r="B39" s="21" t="s">
        <v>1</v>
      </c>
      <c r="C39" s="12">
        <v>7.9</v>
      </c>
      <c r="D39" s="12">
        <f t="shared" ref="D39:J39" si="4">D15/D32</f>
        <v>8.1999999999999993</v>
      </c>
      <c r="E39" s="12">
        <f t="shared" si="4"/>
        <v>9.7777777777777786</v>
      </c>
      <c r="F39" s="12">
        <f t="shared" si="4"/>
        <v>5.8461538461538458</v>
      </c>
      <c r="G39" s="12">
        <f t="shared" si="4"/>
        <v>5.416666666666667</v>
      </c>
      <c r="H39" s="12">
        <f t="shared" si="4"/>
        <v>6.4444444444444446</v>
      </c>
      <c r="I39" s="12">
        <f t="shared" si="4"/>
        <v>5.8</v>
      </c>
      <c r="J39" s="12">
        <f t="shared" si="4"/>
        <v>4.4615384615384617</v>
      </c>
      <c r="K39" s="12">
        <f t="shared" ref="K39" si="5">AVERAGE(F39:J39)</f>
        <v>5.5937606837606832</v>
      </c>
    </row>
    <row r="40" spans="1:14" x14ac:dyDescent="0.2">
      <c r="A40" t="s">
        <v>53</v>
      </c>
      <c r="B40" s="21" t="s">
        <v>11</v>
      </c>
      <c r="C40" s="12"/>
      <c r="D40" s="12"/>
      <c r="E40" s="6"/>
      <c r="F40" s="6"/>
      <c r="G40" s="6"/>
      <c r="H40" s="6"/>
      <c r="I40" s="6"/>
      <c r="J40" s="6"/>
      <c r="K40" s="12"/>
    </row>
    <row r="41" spans="1:14" x14ac:dyDescent="0.2">
      <c r="A41" t="s">
        <v>53</v>
      </c>
      <c r="B41" s="10"/>
      <c r="C41" s="10"/>
      <c r="D41" s="10"/>
      <c r="E41" s="10"/>
      <c r="F41" s="10"/>
      <c r="G41" s="10"/>
      <c r="H41" s="10"/>
      <c r="I41" s="10"/>
      <c r="J41" s="10"/>
      <c r="K41" s="10"/>
    </row>
    <row r="42" spans="1:14" x14ac:dyDescent="0.2">
      <c r="A42" t="s">
        <v>53</v>
      </c>
    </row>
    <row r="43" spans="1:14" x14ac:dyDescent="0.2">
      <c r="A43" t="s">
        <v>53</v>
      </c>
      <c r="B43" s="2" t="s">
        <v>7</v>
      </c>
      <c r="N43" s="114" t="s">
        <v>116</v>
      </c>
    </row>
    <row r="44" spans="1:14" x14ac:dyDescent="0.2">
      <c r="A44" t="s">
        <v>53</v>
      </c>
    </row>
    <row r="45" spans="1:14" x14ac:dyDescent="0.2">
      <c r="A45" t="s">
        <v>53</v>
      </c>
      <c r="B45" s="7"/>
      <c r="C45" s="5" t="s">
        <v>67</v>
      </c>
      <c r="D45" s="5" t="s">
        <v>68</v>
      </c>
      <c r="E45" s="5" t="s">
        <v>82</v>
      </c>
      <c r="F45" s="5" t="s">
        <v>85</v>
      </c>
      <c r="G45" s="5" t="s">
        <v>89</v>
      </c>
      <c r="H45" s="5" t="s">
        <v>92</v>
      </c>
      <c r="I45" s="5" t="s">
        <v>93</v>
      </c>
      <c r="J45" s="99" t="s">
        <v>140</v>
      </c>
      <c r="K45" s="4" t="s">
        <v>94</v>
      </c>
    </row>
    <row r="46" spans="1:14" x14ac:dyDescent="0.2">
      <c r="A46" t="s">
        <v>53</v>
      </c>
      <c r="B46" s="6" t="s">
        <v>20</v>
      </c>
      <c r="C46" s="73">
        <v>7366</v>
      </c>
      <c r="D46" s="73">
        <f>66+7355</f>
        <v>7421</v>
      </c>
      <c r="E46" s="73">
        <v>7844</v>
      </c>
      <c r="F46" s="73">
        <v>7860</v>
      </c>
      <c r="G46" s="73">
        <v>7982</v>
      </c>
      <c r="H46" s="73">
        <v>8380</v>
      </c>
      <c r="I46" s="73">
        <v>8565</v>
      </c>
      <c r="J46" s="102">
        <v>8233</v>
      </c>
      <c r="K46" s="124">
        <f t="shared" ref="K46:K48" si="6">AVERAGE(F46:J46)</f>
        <v>8204</v>
      </c>
    </row>
    <row r="47" spans="1:14" x14ac:dyDescent="0.2">
      <c r="A47" t="s">
        <v>53</v>
      </c>
      <c r="B47" s="6" t="s">
        <v>11</v>
      </c>
      <c r="C47" s="73">
        <v>45</v>
      </c>
      <c r="D47" s="73">
        <v>9</v>
      </c>
      <c r="E47" s="73"/>
      <c r="F47" s="73"/>
      <c r="G47" s="73"/>
      <c r="H47" s="73"/>
      <c r="I47" s="73"/>
      <c r="J47" s="102"/>
      <c r="K47" s="124"/>
    </row>
    <row r="48" spans="1:14" x14ac:dyDescent="0.2">
      <c r="A48" t="s">
        <v>53</v>
      </c>
      <c r="B48" s="6" t="s">
        <v>5</v>
      </c>
      <c r="C48" s="73">
        <v>7411</v>
      </c>
      <c r="D48" s="73">
        <f>SUM(D46:D47)</f>
        <v>7430</v>
      </c>
      <c r="E48" s="73">
        <v>7844</v>
      </c>
      <c r="F48" s="73">
        <f>SUM(F46:F47)</f>
        <v>7860</v>
      </c>
      <c r="G48" s="73">
        <f>SUM(G46:G47)</f>
        <v>7982</v>
      </c>
      <c r="H48" s="73">
        <v>8380</v>
      </c>
      <c r="I48" s="73">
        <v>8565</v>
      </c>
      <c r="J48" s="102">
        <v>8233</v>
      </c>
      <c r="K48" s="124">
        <f t="shared" si="6"/>
        <v>8204</v>
      </c>
    </row>
    <row r="49" spans="1:24" x14ac:dyDescent="0.2">
      <c r="A49" t="s">
        <v>53</v>
      </c>
    </row>
    <row r="50" spans="1:24" x14ac:dyDescent="0.2">
      <c r="A50" t="s">
        <v>53</v>
      </c>
    </row>
    <row r="51" spans="1:24" x14ac:dyDescent="0.2">
      <c r="A51" t="s">
        <v>53</v>
      </c>
      <c r="B51" s="2" t="s">
        <v>8</v>
      </c>
    </row>
    <row r="52" spans="1:24" x14ac:dyDescent="0.2">
      <c r="A52" t="s">
        <v>53</v>
      </c>
    </row>
    <row r="53" spans="1:24" x14ac:dyDescent="0.2">
      <c r="A53" t="s">
        <v>53</v>
      </c>
      <c r="B53" s="7"/>
      <c r="C53" s="5" t="s">
        <v>67</v>
      </c>
      <c r="D53" s="5" t="s">
        <v>68</v>
      </c>
      <c r="E53" s="5" t="s">
        <v>82</v>
      </c>
      <c r="F53" s="5" t="s">
        <v>85</v>
      </c>
      <c r="G53" s="5" t="s">
        <v>89</v>
      </c>
      <c r="H53" s="5" t="s">
        <v>92</v>
      </c>
      <c r="I53" s="5" t="s">
        <v>93</v>
      </c>
      <c r="J53" s="99" t="s">
        <v>140</v>
      </c>
      <c r="K53" s="4" t="s">
        <v>94</v>
      </c>
    </row>
    <row r="54" spans="1:24" x14ac:dyDescent="0.2">
      <c r="A54" t="s">
        <v>53</v>
      </c>
      <c r="B54" s="6" t="s">
        <v>9</v>
      </c>
      <c r="C54" s="6">
        <v>21</v>
      </c>
      <c r="D54" s="6">
        <v>21</v>
      </c>
      <c r="E54" s="6">
        <v>21</v>
      </c>
      <c r="F54" s="6">
        <v>20</v>
      </c>
      <c r="G54" s="6">
        <v>21</v>
      </c>
      <c r="H54" s="6">
        <v>20</v>
      </c>
      <c r="I54" s="6">
        <v>20</v>
      </c>
      <c r="J54" s="6">
        <v>19</v>
      </c>
      <c r="K54" s="12">
        <f t="shared" ref="K54:K55" si="7">AVERAGE(F54:J54)</f>
        <v>20</v>
      </c>
    </row>
    <row r="55" spans="1:24" x14ac:dyDescent="0.2">
      <c r="A55" t="s">
        <v>53</v>
      </c>
      <c r="B55" s="6" t="s">
        <v>10</v>
      </c>
      <c r="C55" s="6">
        <v>11</v>
      </c>
      <c r="D55" s="6">
        <v>12</v>
      </c>
      <c r="E55" s="6">
        <v>13</v>
      </c>
      <c r="F55" s="6">
        <v>11</v>
      </c>
      <c r="G55" s="6">
        <v>11</v>
      </c>
      <c r="H55" s="6">
        <v>13</v>
      </c>
      <c r="I55" s="6">
        <v>12</v>
      </c>
      <c r="J55" s="6">
        <v>12</v>
      </c>
      <c r="K55" s="12">
        <f t="shared" si="7"/>
        <v>11.8</v>
      </c>
    </row>
    <row r="56" spans="1:24" x14ac:dyDescent="0.2">
      <c r="A56" t="s">
        <v>53</v>
      </c>
      <c r="B56" s="6" t="s">
        <v>11</v>
      </c>
      <c r="C56" s="27">
        <v>5</v>
      </c>
      <c r="D56" s="27"/>
      <c r="E56" s="27"/>
      <c r="F56" s="27"/>
      <c r="G56" s="27"/>
      <c r="H56" s="27"/>
      <c r="I56" s="27"/>
      <c r="J56" s="27"/>
      <c r="K56" s="12"/>
    </row>
    <row r="57" spans="1:24" x14ac:dyDescent="0.2">
      <c r="A57" t="s">
        <v>53</v>
      </c>
      <c r="B57" s="16" t="s">
        <v>22</v>
      </c>
    </row>
    <row r="58" spans="1:24" x14ac:dyDescent="0.2">
      <c r="A58" t="s">
        <v>53</v>
      </c>
    </row>
    <row r="59" spans="1:24" x14ac:dyDescent="0.2">
      <c r="A59" t="s">
        <v>53</v>
      </c>
    </row>
    <row r="60" spans="1:24" x14ac:dyDescent="0.2">
      <c r="A60" t="s">
        <v>53</v>
      </c>
      <c r="B60" s="2" t="s">
        <v>24</v>
      </c>
      <c r="D60" s="78" t="s">
        <v>90</v>
      </c>
      <c r="N60" s="128" t="s">
        <v>101</v>
      </c>
      <c r="O60" s="128"/>
      <c r="P60" s="128"/>
      <c r="Q60" s="128"/>
      <c r="R60" s="128"/>
      <c r="S60" s="128"/>
      <c r="T60" s="128"/>
      <c r="U60" s="128"/>
      <c r="V60" s="128"/>
      <c r="W60" s="128"/>
      <c r="X60" s="128"/>
    </row>
    <row r="61" spans="1:24" x14ac:dyDescent="0.2">
      <c r="A61" t="s">
        <v>53</v>
      </c>
      <c r="B61" s="104" t="s">
        <v>100</v>
      </c>
      <c r="N61" s="128"/>
      <c r="O61" s="128"/>
      <c r="P61" s="128"/>
      <c r="Q61" s="128"/>
      <c r="R61" s="128"/>
      <c r="S61" s="128"/>
      <c r="T61" s="128"/>
      <c r="U61" s="128"/>
      <c r="V61" s="128"/>
      <c r="W61" s="128"/>
      <c r="X61" s="128"/>
    </row>
    <row r="62" spans="1:24" x14ac:dyDescent="0.2">
      <c r="A62" t="s">
        <v>53</v>
      </c>
      <c r="B62" s="7"/>
      <c r="C62" s="5" t="s">
        <v>67</v>
      </c>
      <c r="D62" s="5" t="s">
        <v>68</v>
      </c>
      <c r="E62" s="5" t="s">
        <v>82</v>
      </c>
      <c r="F62" s="5" t="s">
        <v>85</v>
      </c>
      <c r="G62" s="5" t="s">
        <v>89</v>
      </c>
      <c r="H62" s="5" t="s">
        <v>92</v>
      </c>
      <c r="I62" s="5" t="s">
        <v>93</v>
      </c>
      <c r="J62" s="99" t="s">
        <v>140</v>
      </c>
      <c r="K62" s="4" t="s">
        <v>94</v>
      </c>
    </row>
    <row r="63" spans="1:24" x14ac:dyDescent="0.2">
      <c r="A63" t="s">
        <v>53</v>
      </c>
      <c r="B63" s="6" t="s">
        <v>3</v>
      </c>
      <c r="C63" s="17">
        <v>16</v>
      </c>
      <c r="D63" s="17">
        <v>16</v>
      </c>
      <c r="E63" s="17">
        <v>18</v>
      </c>
      <c r="F63" s="17">
        <v>17</v>
      </c>
      <c r="G63" s="17">
        <v>17</v>
      </c>
      <c r="H63" s="17">
        <v>17</v>
      </c>
      <c r="I63" s="17">
        <v>18</v>
      </c>
      <c r="J63" s="17">
        <v>19</v>
      </c>
      <c r="K63" s="12">
        <f t="shared" ref="K63:K66" si="8">AVERAGE(F63:J63)</f>
        <v>17.600000000000001</v>
      </c>
      <c r="N63" s="132" t="s">
        <v>139</v>
      </c>
      <c r="O63" s="132"/>
      <c r="P63" s="132"/>
      <c r="Q63" s="132"/>
      <c r="R63" s="132"/>
      <c r="S63" s="132"/>
      <c r="T63" s="132"/>
      <c r="U63" s="132"/>
      <c r="V63" s="132"/>
      <c r="W63" s="132"/>
      <c r="X63" s="132"/>
    </row>
    <row r="64" spans="1:24" x14ac:dyDescent="0.2">
      <c r="A64" t="s">
        <v>53</v>
      </c>
      <c r="B64" s="6" t="s">
        <v>4</v>
      </c>
      <c r="C64" s="17"/>
      <c r="D64" s="17">
        <v>2</v>
      </c>
      <c r="E64" s="17">
        <v>1</v>
      </c>
      <c r="F64" s="17">
        <v>0</v>
      </c>
      <c r="G64" s="17">
        <v>2</v>
      </c>
      <c r="H64" s="17">
        <v>0</v>
      </c>
      <c r="I64" s="17">
        <v>0</v>
      </c>
      <c r="J64" s="17">
        <v>1</v>
      </c>
      <c r="K64" s="12">
        <f t="shared" si="8"/>
        <v>0.6</v>
      </c>
      <c r="N64" s="132"/>
      <c r="O64" s="132"/>
      <c r="P64" s="132"/>
      <c r="Q64" s="132"/>
      <c r="R64" s="132"/>
      <c r="S64" s="132"/>
      <c r="T64" s="132"/>
      <c r="U64" s="132"/>
      <c r="V64" s="132"/>
      <c r="W64" s="132"/>
      <c r="X64" s="132"/>
    </row>
    <row r="65" spans="1:24" x14ac:dyDescent="0.2">
      <c r="A65" t="s">
        <v>53</v>
      </c>
      <c r="B65" s="6" t="s">
        <v>5</v>
      </c>
      <c r="C65" s="6">
        <v>16</v>
      </c>
      <c r="D65" s="6">
        <f>SUM(D63:D64)</f>
        <v>18</v>
      </c>
      <c r="E65" s="6">
        <f>SUM(E63:E64)</f>
        <v>19</v>
      </c>
      <c r="F65" s="6">
        <f>SUM(F63:F64)</f>
        <v>17</v>
      </c>
      <c r="G65" s="6">
        <f>SUM(G63:G64)</f>
        <v>19</v>
      </c>
      <c r="H65" s="6">
        <v>17</v>
      </c>
      <c r="I65" s="6">
        <v>18</v>
      </c>
      <c r="J65" s="6">
        <v>20</v>
      </c>
      <c r="K65" s="12">
        <f t="shared" si="8"/>
        <v>18.2</v>
      </c>
      <c r="N65" s="132"/>
      <c r="O65" s="132"/>
      <c r="P65" s="132"/>
      <c r="Q65" s="132"/>
      <c r="R65" s="132"/>
      <c r="S65" s="132"/>
      <c r="T65" s="132"/>
      <c r="U65" s="132"/>
      <c r="V65" s="132"/>
      <c r="W65" s="132"/>
      <c r="X65" s="132"/>
    </row>
    <row r="66" spans="1:24" x14ac:dyDescent="0.2">
      <c r="A66" t="s">
        <v>53</v>
      </c>
      <c r="B66" s="11" t="s">
        <v>23</v>
      </c>
      <c r="C66" s="12">
        <v>16</v>
      </c>
      <c r="D66" s="12">
        <f t="shared" ref="D66:I66" si="9">D63+D64/3</f>
        <v>16.666666666666668</v>
      </c>
      <c r="E66" s="12">
        <f t="shared" si="9"/>
        <v>18.333333333333332</v>
      </c>
      <c r="F66" s="12">
        <f t="shared" si="9"/>
        <v>17</v>
      </c>
      <c r="G66" s="12">
        <f t="shared" si="9"/>
        <v>17.666666666666668</v>
      </c>
      <c r="H66" s="12">
        <f t="shared" si="9"/>
        <v>17</v>
      </c>
      <c r="I66" s="12">
        <f t="shared" si="9"/>
        <v>18</v>
      </c>
      <c r="J66" s="12">
        <f t="shared" ref="J66" si="10">J63+J64/3</f>
        <v>19.333333333333332</v>
      </c>
      <c r="K66" s="12">
        <f t="shared" si="8"/>
        <v>17.8</v>
      </c>
      <c r="N66" s="132"/>
      <c r="O66" s="132"/>
      <c r="P66" s="132"/>
      <c r="Q66" s="132"/>
      <c r="R66" s="132"/>
      <c r="S66" s="132"/>
      <c r="T66" s="132"/>
      <c r="U66" s="132"/>
      <c r="V66" s="132"/>
      <c r="W66" s="132"/>
      <c r="X66" s="132"/>
    </row>
    <row r="67" spans="1:24" x14ac:dyDescent="0.2">
      <c r="A67" t="s">
        <v>53</v>
      </c>
      <c r="B67" s="8" t="s">
        <v>26</v>
      </c>
    </row>
    <row r="68" spans="1:24" x14ac:dyDescent="0.2">
      <c r="A68" t="s">
        <v>53</v>
      </c>
    </row>
    <row r="69" spans="1:24" x14ac:dyDescent="0.2">
      <c r="A69" t="s">
        <v>53</v>
      </c>
    </row>
    <row r="70" spans="1:24" x14ac:dyDescent="0.2">
      <c r="A70" t="s">
        <v>53</v>
      </c>
      <c r="B70" s="2" t="s">
        <v>27</v>
      </c>
    </row>
    <row r="71" spans="1:24" x14ac:dyDescent="0.2">
      <c r="A71" t="s">
        <v>53</v>
      </c>
      <c r="B71" s="2"/>
    </row>
    <row r="72" spans="1:24" x14ac:dyDescent="0.2">
      <c r="A72" t="s">
        <v>53</v>
      </c>
      <c r="C72" s="5" t="s">
        <v>67</v>
      </c>
      <c r="D72" s="5" t="s">
        <v>68</v>
      </c>
      <c r="E72" s="5" t="s">
        <v>82</v>
      </c>
      <c r="F72" s="5" t="s">
        <v>85</v>
      </c>
      <c r="G72" s="5" t="s">
        <v>89</v>
      </c>
      <c r="H72" s="5" t="s">
        <v>92</v>
      </c>
      <c r="I72" s="5" t="s">
        <v>93</v>
      </c>
      <c r="J72" s="99" t="s">
        <v>140</v>
      </c>
      <c r="K72" s="4" t="s">
        <v>94</v>
      </c>
    </row>
    <row r="73" spans="1:24" x14ac:dyDescent="0.2">
      <c r="A73" t="s">
        <v>53</v>
      </c>
      <c r="B73" s="6" t="s">
        <v>6</v>
      </c>
      <c r="C73" s="12">
        <v>3.8125</v>
      </c>
      <c r="D73" s="12">
        <f t="shared" ref="D73:I73" si="11">D16/D66</f>
        <v>3.4799999999999995</v>
      </c>
      <c r="E73" s="12">
        <f t="shared" si="11"/>
        <v>3.2727272727272729</v>
      </c>
      <c r="F73" s="12">
        <f t="shared" si="11"/>
        <v>2.8235294117647061</v>
      </c>
      <c r="G73" s="12">
        <f t="shared" si="11"/>
        <v>2.7358490566037736</v>
      </c>
      <c r="H73" s="12">
        <f t="shared" si="11"/>
        <v>2.5882352941176472</v>
      </c>
      <c r="I73" s="12">
        <f t="shared" si="11"/>
        <v>2.8518518518518521</v>
      </c>
      <c r="J73" s="12">
        <f t="shared" ref="J73" si="12">J16/J66</f>
        <v>2.5517241379310347</v>
      </c>
      <c r="K73" s="12">
        <f t="shared" ref="K73" si="13">AVERAGE(F73:J73)</f>
        <v>2.710237950453803</v>
      </c>
    </row>
    <row r="74" spans="1:24" x14ac:dyDescent="0.2">
      <c r="A74" t="s">
        <v>53</v>
      </c>
      <c r="C74" s="10"/>
      <c r="D74" s="10"/>
      <c r="E74" s="10"/>
      <c r="F74" s="10"/>
      <c r="G74" s="10"/>
      <c r="H74" s="10"/>
      <c r="I74" s="10"/>
      <c r="J74" s="10"/>
      <c r="K74" s="10"/>
    </row>
    <row r="75" spans="1:24" x14ac:dyDescent="0.2">
      <c r="A75" t="s">
        <v>53</v>
      </c>
    </row>
    <row r="76" spans="1:24" x14ac:dyDescent="0.2">
      <c r="A76" t="s">
        <v>53</v>
      </c>
      <c r="B76" s="2" t="s">
        <v>14</v>
      </c>
    </row>
    <row r="77" spans="1:24" x14ac:dyDescent="0.2">
      <c r="A77" t="s">
        <v>53</v>
      </c>
      <c r="B77" s="2"/>
    </row>
    <row r="78" spans="1:24" x14ac:dyDescent="0.2">
      <c r="A78" t="s">
        <v>53</v>
      </c>
      <c r="C78" s="5" t="s">
        <v>67</v>
      </c>
      <c r="D78" s="5" t="s">
        <v>68</v>
      </c>
      <c r="E78" s="5" t="s">
        <v>82</v>
      </c>
      <c r="F78" s="5" t="s">
        <v>85</v>
      </c>
      <c r="G78" s="5" t="s">
        <v>85</v>
      </c>
      <c r="H78" s="5" t="s">
        <v>92</v>
      </c>
      <c r="I78" s="5" t="s">
        <v>93</v>
      </c>
      <c r="J78" s="99" t="s">
        <v>140</v>
      </c>
      <c r="K78" s="4" t="s">
        <v>94</v>
      </c>
    </row>
    <row r="79" spans="1:24" x14ac:dyDescent="0.2">
      <c r="A79" t="s">
        <v>53</v>
      </c>
      <c r="B79" s="6" t="s">
        <v>12</v>
      </c>
      <c r="C79" s="12">
        <v>463.1875</v>
      </c>
      <c r="D79" s="12">
        <f t="shared" ref="D79:I79" si="14">D48/D66</f>
        <v>445.79999999999995</v>
      </c>
      <c r="E79" s="12">
        <f t="shared" si="14"/>
        <v>427.85454545454547</v>
      </c>
      <c r="F79" s="12">
        <f t="shared" si="14"/>
        <v>462.35294117647061</v>
      </c>
      <c r="G79" s="12">
        <f t="shared" si="14"/>
        <v>451.81132075471697</v>
      </c>
      <c r="H79" s="12">
        <f t="shared" si="14"/>
        <v>492.94117647058823</v>
      </c>
      <c r="I79" s="12">
        <f t="shared" si="14"/>
        <v>475.83333333333331</v>
      </c>
      <c r="J79" s="12">
        <f t="shared" ref="J79" si="15">J48/J66</f>
        <v>425.84482758620692</v>
      </c>
      <c r="K79" s="12">
        <f t="shared" ref="K79" si="16">AVERAGE(F79:J79)</f>
        <v>461.75671986426323</v>
      </c>
    </row>
    <row r="80" spans="1:24" x14ac:dyDescent="0.2">
      <c r="A80" t="s">
        <v>53</v>
      </c>
      <c r="C80" s="10"/>
      <c r="D80" s="10"/>
      <c r="E80" s="10"/>
      <c r="F80" s="10"/>
      <c r="G80" s="10"/>
      <c r="H80" s="5"/>
      <c r="I80" s="5"/>
      <c r="J80" s="99"/>
      <c r="K80" s="10"/>
    </row>
    <row r="81" spans="1:10" x14ac:dyDescent="0.2">
      <c r="A81" t="s">
        <v>53</v>
      </c>
      <c r="H81" s="5"/>
      <c r="I81" s="5"/>
      <c r="J81" s="99"/>
    </row>
  </sheetData>
  <mergeCells count="6">
    <mergeCell ref="N9:X10"/>
    <mergeCell ref="N12:X15"/>
    <mergeCell ref="N60:X61"/>
    <mergeCell ref="N29:X31"/>
    <mergeCell ref="N63:X66"/>
    <mergeCell ref="N17:X20"/>
  </mergeCells>
  <phoneticPr fontId="11" type="noConversion"/>
  <pageMargins left="0.8" right="0.25" top="0.5" bottom="0.5"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0" zoomScaleNormal="100" workbookViewId="0">
      <selection activeCell="P54" sqref="P54:Q54"/>
    </sheetView>
  </sheetViews>
  <sheetFormatPr defaultRowHeight="12.75" x14ac:dyDescent="0.2"/>
  <cols>
    <col min="1" max="1" width="0" hidden="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t="s">
        <v>13</v>
      </c>
      <c r="B1" s="15" t="s">
        <v>0</v>
      </c>
      <c r="C1" s="15"/>
      <c r="D1" s="15"/>
      <c r="E1" s="15"/>
      <c r="F1" s="20"/>
      <c r="G1" s="20"/>
      <c r="H1" s="20"/>
      <c r="I1" s="20"/>
      <c r="J1" s="20"/>
      <c r="K1" s="20"/>
    </row>
    <row r="2" spans="1:24" x14ac:dyDescent="0.2">
      <c r="A2" t="s">
        <v>13</v>
      </c>
      <c r="B2" s="15" t="s">
        <v>91</v>
      </c>
      <c r="C2" s="15"/>
      <c r="D2" s="15"/>
      <c r="E2" s="15"/>
      <c r="F2" s="20"/>
      <c r="G2" s="20"/>
      <c r="H2" s="20"/>
      <c r="I2" s="20"/>
      <c r="J2" s="20"/>
      <c r="K2" s="20"/>
    </row>
    <row r="3" spans="1:24" x14ac:dyDescent="0.2">
      <c r="A3" t="s">
        <v>13</v>
      </c>
      <c r="K3" s="48"/>
    </row>
    <row r="4" spans="1:24" x14ac:dyDescent="0.2">
      <c r="A4" t="s">
        <v>13</v>
      </c>
      <c r="B4" s="113" t="s">
        <v>109</v>
      </c>
      <c r="C4" s="15"/>
      <c r="D4" s="15"/>
      <c r="E4" s="15"/>
      <c r="F4" s="15"/>
      <c r="G4" s="15"/>
      <c r="H4" s="15"/>
      <c r="I4" s="15"/>
      <c r="J4" s="113"/>
      <c r="K4" s="15"/>
    </row>
    <row r="5" spans="1:24" x14ac:dyDescent="0.2">
      <c r="A5" t="s">
        <v>13</v>
      </c>
      <c r="B5" s="1"/>
      <c r="C5" s="1"/>
      <c r="D5" s="1"/>
      <c r="E5" s="1"/>
      <c r="F5" s="1"/>
      <c r="H5" s="80"/>
      <c r="I5" s="88"/>
      <c r="J5" s="88"/>
      <c r="K5" s="87"/>
    </row>
    <row r="6" spans="1:24" ht="18" x14ac:dyDescent="0.25">
      <c r="A6" t="s">
        <v>13</v>
      </c>
      <c r="B6" s="9" t="s">
        <v>75</v>
      </c>
      <c r="C6" s="1"/>
      <c r="D6" s="75"/>
      <c r="F6" s="1"/>
      <c r="G6" s="1"/>
      <c r="H6" s="80"/>
      <c r="I6" s="88"/>
      <c r="J6" s="88"/>
      <c r="K6" s="39"/>
    </row>
    <row r="7" spans="1:24" x14ac:dyDescent="0.2">
      <c r="A7" t="s">
        <v>13</v>
      </c>
      <c r="B7" s="1"/>
      <c r="C7" s="1"/>
      <c r="D7" s="1"/>
      <c r="E7" s="1"/>
      <c r="F7" s="1"/>
      <c r="G7" s="1"/>
      <c r="H7" s="80"/>
      <c r="I7" s="88"/>
      <c r="J7" s="88"/>
      <c r="K7" s="1"/>
    </row>
    <row r="8" spans="1:24" x14ac:dyDescent="0.2">
      <c r="A8" t="s">
        <v>13</v>
      </c>
    </row>
    <row r="9" spans="1:24" x14ac:dyDescent="0.2">
      <c r="A9" t="s">
        <v>13</v>
      </c>
      <c r="B9" s="2" t="s">
        <v>16</v>
      </c>
      <c r="N9" s="131" t="s">
        <v>102</v>
      </c>
      <c r="O9" s="131"/>
      <c r="P9" s="131"/>
      <c r="Q9" s="131"/>
      <c r="R9" s="131"/>
      <c r="S9" s="131"/>
      <c r="T9" s="131"/>
      <c r="U9" s="131"/>
      <c r="V9" s="131"/>
      <c r="W9" s="131"/>
      <c r="X9" s="131"/>
    </row>
    <row r="10" spans="1:24" x14ac:dyDescent="0.2">
      <c r="A10" t="s">
        <v>13</v>
      </c>
      <c r="N10" s="131"/>
      <c r="O10" s="131"/>
      <c r="P10" s="131"/>
      <c r="Q10" s="131"/>
      <c r="R10" s="131"/>
      <c r="S10" s="131"/>
      <c r="T10" s="131"/>
      <c r="U10" s="131"/>
      <c r="V10" s="131"/>
      <c r="W10" s="131"/>
      <c r="X10" s="131"/>
    </row>
    <row r="11" spans="1:24" x14ac:dyDescent="0.2">
      <c r="A11" t="s">
        <v>13</v>
      </c>
      <c r="B11" s="3" t="s">
        <v>20</v>
      </c>
      <c r="C11" s="5" t="s">
        <v>67</v>
      </c>
      <c r="D11" s="5" t="s">
        <v>68</v>
      </c>
      <c r="E11" s="5" t="s">
        <v>82</v>
      </c>
      <c r="F11" s="5" t="s">
        <v>85</v>
      </c>
      <c r="G11" s="5" t="s">
        <v>89</v>
      </c>
      <c r="H11" s="5" t="s">
        <v>92</v>
      </c>
      <c r="I11" s="5" t="s">
        <v>93</v>
      </c>
      <c r="J11" s="99" t="s">
        <v>140</v>
      </c>
      <c r="K11" s="4" t="s">
        <v>94</v>
      </c>
    </row>
    <row r="12" spans="1:24" x14ac:dyDescent="0.2">
      <c r="A12" t="s">
        <v>13</v>
      </c>
      <c r="B12" s="6" t="s">
        <v>2</v>
      </c>
      <c r="C12" s="6"/>
      <c r="D12" s="6"/>
      <c r="E12" s="6"/>
      <c r="F12" s="6"/>
      <c r="G12" s="6"/>
      <c r="H12" s="6"/>
      <c r="I12" s="6"/>
      <c r="J12" s="6"/>
      <c r="K12" s="6"/>
      <c r="N12" s="132" t="s">
        <v>114</v>
      </c>
      <c r="O12" s="132"/>
      <c r="P12" s="132"/>
      <c r="Q12" s="132"/>
      <c r="R12" s="132"/>
      <c r="S12" s="132"/>
      <c r="T12" s="132"/>
      <c r="U12" s="132"/>
      <c r="V12" s="132"/>
      <c r="W12" s="132"/>
      <c r="X12" s="132"/>
    </row>
    <row r="13" spans="1:24" ht="15" x14ac:dyDescent="0.25">
      <c r="A13" t="s">
        <v>13</v>
      </c>
      <c r="B13" s="6" t="s">
        <v>3</v>
      </c>
      <c r="C13" s="6">
        <v>180</v>
      </c>
      <c r="D13" s="6">
        <v>151</v>
      </c>
      <c r="E13" s="6">
        <v>143</v>
      </c>
      <c r="F13" s="6">
        <v>145</v>
      </c>
      <c r="G13" s="6">
        <v>178</v>
      </c>
      <c r="H13" s="6">
        <v>148</v>
      </c>
      <c r="I13" s="6">
        <v>128</v>
      </c>
      <c r="J13" s="6">
        <v>116</v>
      </c>
      <c r="K13" s="12">
        <f>AVERAGE(F13:J13)</f>
        <v>143</v>
      </c>
      <c r="M13" s="54"/>
      <c r="N13" s="132"/>
      <c r="O13" s="132"/>
      <c r="P13" s="132"/>
      <c r="Q13" s="132"/>
      <c r="R13" s="132"/>
      <c r="S13" s="132"/>
      <c r="T13" s="132"/>
      <c r="U13" s="132"/>
      <c r="V13" s="132"/>
      <c r="W13" s="132"/>
      <c r="X13" s="132"/>
    </row>
    <row r="14" spans="1:24" x14ac:dyDescent="0.2">
      <c r="A14" t="s">
        <v>13</v>
      </c>
      <c r="B14" s="6" t="s">
        <v>4</v>
      </c>
      <c r="C14" s="6">
        <v>118</v>
      </c>
      <c r="D14" s="6">
        <v>131</v>
      </c>
      <c r="E14" s="6">
        <v>113</v>
      </c>
      <c r="F14" s="6">
        <v>119</v>
      </c>
      <c r="G14" s="6">
        <v>57</v>
      </c>
      <c r="H14" s="6">
        <v>59</v>
      </c>
      <c r="I14" s="6">
        <v>63</v>
      </c>
      <c r="J14" s="6">
        <v>41</v>
      </c>
      <c r="K14" s="12">
        <f t="shared" ref="K14:K16" si="0">AVERAGE(F14:J14)</f>
        <v>67.8</v>
      </c>
      <c r="N14" s="132"/>
      <c r="O14" s="132"/>
      <c r="P14" s="132"/>
      <c r="Q14" s="132"/>
      <c r="R14" s="132"/>
      <c r="S14" s="132"/>
      <c r="T14" s="132"/>
      <c r="U14" s="132"/>
      <c r="V14" s="132"/>
      <c r="W14" s="132"/>
      <c r="X14" s="132"/>
    </row>
    <row r="15" spans="1:24" x14ac:dyDescent="0.2">
      <c r="A15" t="s">
        <v>13</v>
      </c>
      <c r="B15" s="6" t="s">
        <v>5</v>
      </c>
      <c r="C15" s="6">
        <v>298</v>
      </c>
      <c r="D15" s="6">
        <f>SUM(D13:D14)</f>
        <v>282</v>
      </c>
      <c r="E15" s="6">
        <f>SUM(E13:E14)</f>
        <v>256</v>
      </c>
      <c r="F15" s="6">
        <f>SUM(F13:F14)</f>
        <v>264</v>
      </c>
      <c r="G15" s="6">
        <v>235</v>
      </c>
      <c r="H15" s="6">
        <v>207</v>
      </c>
      <c r="I15" s="6">
        <v>191</v>
      </c>
      <c r="J15" s="6">
        <v>157</v>
      </c>
      <c r="K15" s="12">
        <f t="shared" si="0"/>
        <v>210.8</v>
      </c>
      <c r="N15" s="132"/>
      <c r="O15" s="132"/>
      <c r="P15" s="132"/>
      <c r="Q15" s="132"/>
      <c r="R15" s="132"/>
      <c r="S15" s="132"/>
      <c r="T15" s="132"/>
      <c r="U15" s="132"/>
      <c r="V15" s="132"/>
      <c r="W15" s="132"/>
      <c r="X15" s="132"/>
    </row>
    <row r="16" spans="1:24" x14ac:dyDescent="0.2">
      <c r="A16" t="s">
        <v>13</v>
      </c>
      <c r="B16" s="11" t="s">
        <v>21</v>
      </c>
      <c r="C16" s="12">
        <v>219.33333333333334</v>
      </c>
      <c r="D16" s="12">
        <f t="shared" ref="D16:I16" si="1">D13+D14/3</f>
        <v>194.66666666666666</v>
      </c>
      <c r="E16" s="12">
        <f t="shared" si="1"/>
        <v>180.66666666666666</v>
      </c>
      <c r="F16" s="12">
        <f t="shared" si="1"/>
        <v>184.66666666666666</v>
      </c>
      <c r="G16" s="12">
        <f t="shared" si="1"/>
        <v>197</v>
      </c>
      <c r="H16" s="12">
        <f t="shared" si="1"/>
        <v>167.66666666666666</v>
      </c>
      <c r="I16" s="12">
        <f t="shared" si="1"/>
        <v>149</v>
      </c>
      <c r="J16" s="12">
        <f t="shared" ref="J16" si="2">J13+J14/3</f>
        <v>129.66666666666666</v>
      </c>
      <c r="K16" s="12">
        <f t="shared" si="0"/>
        <v>165.59999999999997</v>
      </c>
    </row>
    <row r="17" spans="1:24" x14ac:dyDescent="0.2">
      <c r="A17" t="s">
        <v>13</v>
      </c>
      <c r="B17" s="8" t="s">
        <v>25</v>
      </c>
      <c r="N17" s="132" t="s">
        <v>138</v>
      </c>
      <c r="O17" s="132"/>
      <c r="P17" s="132"/>
      <c r="Q17" s="132"/>
      <c r="R17" s="132"/>
      <c r="S17" s="132"/>
      <c r="T17" s="132"/>
      <c r="U17" s="132"/>
      <c r="V17" s="132"/>
      <c r="W17" s="132"/>
      <c r="X17" s="132"/>
    </row>
    <row r="18" spans="1:24" x14ac:dyDescent="0.2">
      <c r="A18" t="s">
        <v>13</v>
      </c>
      <c r="N18" s="132"/>
      <c r="O18" s="132"/>
      <c r="P18" s="132"/>
      <c r="Q18" s="132"/>
      <c r="R18" s="132"/>
      <c r="S18" s="132"/>
      <c r="T18" s="132"/>
      <c r="U18" s="132"/>
      <c r="V18" s="132"/>
      <c r="W18" s="132"/>
      <c r="X18" s="132"/>
    </row>
    <row r="19" spans="1:24" x14ac:dyDescent="0.2">
      <c r="A19" t="s">
        <v>13</v>
      </c>
      <c r="N19" s="132"/>
      <c r="O19" s="132"/>
      <c r="P19" s="132"/>
      <c r="Q19" s="132"/>
      <c r="R19" s="132"/>
      <c r="S19" s="132"/>
      <c r="T19" s="132"/>
      <c r="U19" s="132"/>
      <c r="V19" s="132"/>
      <c r="W19" s="132"/>
      <c r="X19" s="132"/>
    </row>
    <row r="20" spans="1:24" x14ac:dyDescent="0.2">
      <c r="A20" t="s">
        <v>13</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ht="15" x14ac:dyDescent="0.25">
      <c r="A21" t="s">
        <v>13</v>
      </c>
      <c r="B21" s="6" t="s">
        <v>2</v>
      </c>
      <c r="C21" s="6"/>
      <c r="D21" s="6"/>
      <c r="E21" s="6"/>
      <c r="F21" s="6"/>
      <c r="G21" s="6"/>
      <c r="H21" s="6"/>
      <c r="I21" s="6"/>
      <c r="J21" s="6"/>
      <c r="K21" s="12"/>
      <c r="M21" s="55"/>
      <c r="N21" s="55"/>
      <c r="O21" s="55"/>
    </row>
    <row r="22" spans="1:24" x14ac:dyDescent="0.2">
      <c r="A22" t="s">
        <v>13</v>
      </c>
      <c r="B22" s="6" t="s">
        <v>3</v>
      </c>
      <c r="C22" s="6">
        <v>14</v>
      </c>
      <c r="D22" s="6">
        <v>14</v>
      </c>
      <c r="E22" s="6">
        <v>17</v>
      </c>
      <c r="F22" s="6">
        <v>20</v>
      </c>
      <c r="G22" s="6">
        <v>22</v>
      </c>
      <c r="H22" s="6">
        <v>24</v>
      </c>
      <c r="I22" s="6">
        <v>27</v>
      </c>
      <c r="J22" s="6">
        <v>25</v>
      </c>
      <c r="K22" s="12">
        <f>AVERAGE(F22:J22)</f>
        <v>23.6</v>
      </c>
    </row>
    <row r="23" spans="1:24" x14ac:dyDescent="0.2">
      <c r="A23" t="s">
        <v>13</v>
      </c>
      <c r="B23" s="6" t="s">
        <v>4</v>
      </c>
      <c r="C23" s="6">
        <v>35</v>
      </c>
      <c r="D23" s="6">
        <v>33</v>
      </c>
      <c r="E23" s="6">
        <v>32</v>
      </c>
      <c r="F23" s="6">
        <v>24</v>
      </c>
      <c r="G23" s="6">
        <v>25</v>
      </c>
      <c r="H23" s="6">
        <v>21</v>
      </c>
      <c r="I23" s="6">
        <v>21</v>
      </c>
      <c r="J23" s="6">
        <v>22</v>
      </c>
      <c r="K23" s="12">
        <f t="shared" ref="K23:K25" si="3">AVERAGE(F23:J23)</f>
        <v>22.6</v>
      </c>
    </row>
    <row r="24" spans="1:24" x14ac:dyDescent="0.2">
      <c r="A24" t="s">
        <v>13</v>
      </c>
      <c r="B24" s="6" t="s">
        <v>5</v>
      </c>
      <c r="C24" s="6">
        <v>49</v>
      </c>
      <c r="D24" s="6">
        <f>SUM(D22:D23)</f>
        <v>47</v>
      </c>
      <c r="E24" s="6">
        <f>SUM(E22:E23)</f>
        <v>49</v>
      </c>
      <c r="F24" s="6">
        <f>SUM(F22:F23)</f>
        <v>44</v>
      </c>
      <c r="G24" s="6">
        <v>47</v>
      </c>
      <c r="H24" s="6">
        <v>45</v>
      </c>
      <c r="I24" s="6">
        <v>48</v>
      </c>
      <c r="J24" s="6">
        <v>47</v>
      </c>
      <c r="K24" s="12">
        <f t="shared" si="3"/>
        <v>46.2</v>
      </c>
    </row>
    <row r="25" spans="1:24" x14ac:dyDescent="0.2">
      <c r="A25" t="s">
        <v>13</v>
      </c>
      <c r="B25" s="11" t="s">
        <v>21</v>
      </c>
      <c r="C25" s="12">
        <v>25.666666666666664</v>
      </c>
      <c r="D25" s="12">
        <f t="shared" ref="D25:I25" si="4">D22+D23/3</f>
        <v>25</v>
      </c>
      <c r="E25" s="12">
        <f t="shared" si="4"/>
        <v>27.666666666666664</v>
      </c>
      <c r="F25" s="12">
        <f t="shared" si="4"/>
        <v>28</v>
      </c>
      <c r="G25" s="12">
        <f t="shared" si="4"/>
        <v>30.333333333333336</v>
      </c>
      <c r="H25" s="12">
        <f t="shared" si="4"/>
        <v>31</v>
      </c>
      <c r="I25" s="12">
        <f t="shared" si="4"/>
        <v>34</v>
      </c>
      <c r="J25" s="12">
        <f t="shared" ref="J25" si="5">J22+J23/3</f>
        <v>32.333333333333336</v>
      </c>
      <c r="K25" s="12">
        <f t="shared" si="3"/>
        <v>31.133333333333336</v>
      </c>
    </row>
    <row r="26" spans="1:24" x14ac:dyDescent="0.2">
      <c r="A26" t="s">
        <v>13</v>
      </c>
      <c r="B26" s="8" t="s">
        <v>25</v>
      </c>
      <c r="C26" s="10"/>
      <c r="D26" s="10"/>
      <c r="E26" s="10"/>
      <c r="F26" s="10"/>
      <c r="G26" s="10"/>
      <c r="H26" s="10"/>
      <c r="I26" s="10"/>
      <c r="J26" s="10"/>
      <c r="K26" s="10"/>
    </row>
    <row r="27" spans="1:24" ht="13.5" x14ac:dyDescent="0.25">
      <c r="A27" t="s">
        <v>13</v>
      </c>
      <c r="B27" s="93" t="s">
        <v>95</v>
      </c>
    </row>
    <row r="28" spans="1:24" x14ac:dyDescent="0.2">
      <c r="A28" t="s">
        <v>13</v>
      </c>
    </row>
    <row r="29" spans="1:24" ht="12.75" customHeight="1" x14ac:dyDescent="0.2">
      <c r="A29" t="s">
        <v>13</v>
      </c>
      <c r="B29" s="2" t="s">
        <v>18</v>
      </c>
      <c r="N29" s="128" t="s">
        <v>103</v>
      </c>
      <c r="O29" s="128"/>
      <c r="P29" s="128"/>
      <c r="Q29" s="128"/>
      <c r="R29" s="128"/>
      <c r="S29" s="128"/>
      <c r="T29" s="128"/>
      <c r="U29" s="128"/>
      <c r="V29" s="128"/>
      <c r="W29" s="128"/>
      <c r="X29" s="128"/>
    </row>
    <row r="30" spans="1:24" x14ac:dyDescent="0.2">
      <c r="A30" t="s">
        <v>13</v>
      </c>
      <c r="N30" s="128"/>
      <c r="O30" s="128"/>
      <c r="P30" s="128"/>
      <c r="Q30" s="128"/>
      <c r="R30" s="128"/>
      <c r="S30" s="128"/>
      <c r="T30" s="128"/>
      <c r="U30" s="128"/>
      <c r="V30" s="128"/>
      <c r="W30" s="128"/>
      <c r="X30" s="128"/>
    </row>
    <row r="31" spans="1:24" x14ac:dyDescent="0.2">
      <c r="A31" t="s">
        <v>13</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13</v>
      </c>
      <c r="B32" s="21" t="s">
        <v>1</v>
      </c>
      <c r="C32" s="6">
        <v>34</v>
      </c>
      <c r="D32" s="6">
        <v>36</v>
      </c>
      <c r="E32" s="6">
        <v>37</v>
      </c>
      <c r="F32" s="6">
        <v>37</v>
      </c>
      <c r="G32" s="6">
        <v>33</v>
      </c>
      <c r="H32" s="6">
        <v>28</v>
      </c>
      <c r="I32" s="6">
        <v>31</v>
      </c>
      <c r="J32" s="6">
        <v>29</v>
      </c>
      <c r="K32" s="12">
        <f t="shared" ref="K32:K34" si="6">AVERAGE(F32:J32)</f>
        <v>31.6</v>
      </c>
    </row>
    <row r="33" spans="1:24" x14ac:dyDescent="0.2">
      <c r="A33" t="s">
        <v>13</v>
      </c>
      <c r="B33" s="21" t="s">
        <v>11</v>
      </c>
      <c r="C33" s="6">
        <v>7</v>
      </c>
      <c r="D33" s="6">
        <v>10</v>
      </c>
      <c r="E33" s="6">
        <v>6</v>
      </c>
      <c r="F33" s="6">
        <v>5</v>
      </c>
      <c r="G33" s="6">
        <v>12</v>
      </c>
      <c r="H33" s="6">
        <v>6</v>
      </c>
      <c r="I33" s="6">
        <v>11</v>
      </c>
      <c r="J33" s="6">
        <v>8</v>
      </c>
      <c r="K33" s="12">
        <f t="shared" si="6"/>
        <v>8.4</v>
      </c>
    </row>
    <row r="34" spans="1:24" ht="12.75" customHeight="1" x14ac:dyDescent="0.2">
      <c r="A34" t="s">
        <v>13</v>
      </c>
      <c r="B34" s="21" t="s">
        <v>147</v>
      </c>
      <c r="C34" s="21">
        <v>8</v>
      </c>
      <c r="D34" s="21">
        <v>5</v>
      </c>
      <c r="E34" s="21">
        <v>1</v>
      </c>
      <c r="F34" s="21">
        <v>3</v>
      </c>
      <c r="G34" s="21">
        <v>5</v>
      </c>
      <c r="H34" s="21">
        <v>6</v>
      </c>
      <c r="I34" s="21">
        <v>6</v>
      </c>
      <c r="J34" s="21">
        <v>6</v>
      </c>
      <c r="K34" s="12">
        <f t="shared" si="6"/>
        <v>5.2</v>
      </c>
    </row>
    <row r="35" spans="1:24" ht="13.5" x14ac:dyDescent="0.25">
      <c r="A35" t="s">
        <v>13</v>
      </c>
      <c r="B35" s="93"/>
    </row>
    <row r="36" spans="1:24" x14ac:dyDescent="0.2">
      <c r="A36" t="s">
        <v>13</v>
      </c>
      <c r="B36" s="2" t="s">
        <v>19</v>
      </c>
    </row>
    <row r="37" spans="1:24" x14ac:dyDescent="0.2">
      <c r="A37" t="s">
        <v>13</v>
      </c>
    </row>
    <row r="38" spans="1:24" x14ac:dyDescent="0.2">
      <c r="A38" t="s">
        <v>13</v>
      </c>
      <c r="C38" s="5" t="s">
        <v>67</v>
      </c>
      <c r="D38" s="5" t="s">
        <v>68</v>
      </c>
      <c r="E38" s="5" t="s">
        <v>82</v>
      </c>
      <c r="F38" s="5" t="s">
        <v>85</v>
      </c>
      <c r="G38" s="5" t="s">
        <v>89</v>
      </c>
      <c r="H38" s="5" t="s">
        <v>92</v>
      </c>
      <c r="I38" s="5" t="s">
        <v>93</v>
      </c>
      <c r="J38" s="99" t="s">
        <v>140</v>
      </c>
      <c r="K38" s="4" t="s">
        <v>94</v>
      </c>
    </row>
    <row r="39" spans="1:24" x14ac:dyDescent="0.2">
      <c r="A39" t="s">
        <v>13</v>
      </c>
      <c r="B39" s="21" t="s">
        <v>1</v>
      </c>
      <c r="C39" s="12">
        <v>8.764705882352942</v>
      </c>
      <c r="D39" s="12">
        <f t="shared" ref="D39:J39" si="7">D15/D32</f>
        <v>7.833333333333333</v>
      </c>
      <c r="E39" s="12">
        <f t="shared" si="7"/>
        <v>6.9189189189189193</v>
      </c>
      <c r="F39" s="12">
        <f t="shared" si="7"/>
        <v>7.1351351351351351</v>
      </c>
      <c r="G39" s="12">
        <f t="shared" si="7"/>
        <v>7.1212121212121211</v>
      </c>
      <c r="H39" s="12">
        <f t="shared" si="7"/>
        <v>7.3928571428571432</v>
      </c>
      <c r="I39" s="12">
        <f t="shared" si="7"/>
        <v>6.161290322580645</v>
      </c>
      <c r="J39" s="12">
        <f t="shared" si="7"/>
        <v>5.4137931034482758</v>
      </c>
      <c r="K39" s="12">
        <f t="shared" ref="K39:K40" si="8">AVERAGE(F39:J39)</f>
        <v>6.6448575650466637</v>
      </c>
    </row>
    <row r="40" spans="1:24" x14ac:dyDescent="0.2">
      <c r="A40" t="s">
        <v>13</v>
      </c>
      <c r="B40" s="21" t="s">
        <v>11</v>
      </c>
      <c r="C40" s="12">
        <f t="shared" ref="C40:E40" si="9">C24/(C33+C34)</f>
        <v>3.2666666666666666</v>
      </c>
      <c r="D40" s="12">
        <f t="shared" si="9"/>
        <v>3.1333333333333333</v>
      </c>
      <c r="E40" s="12">
        <f t="shared" si="9"/>
        <v>7</v>
      </c>
      <c r="F40" s="12">
        <f t="shared" ref="F40:J40" si="10">F24/F33</f>
        <v>8.8000000000000007</v>
      </c>
      <c r="G40" s="12">
        <f t="shared" si="10"/>
        <v>3.9166666666666665</v>
      </c>
      <c r="H40" s="12">
        <f t="shared" si="10"/>
        <v>7.5</v>
      </c>
      <c r="I40" s="12">
        <f t="shared" si="10"/>
        <v>4.3636363636363633</v>
      </c>
      <c r="J40" s="12">
        <f t="shared" si="10"/>
        <v>5.875</v>
      </c>
      <c r="K40" s="12">
        <f t="shared" si="8"/>
        <v>6.0910606060606067</v>
      </c>
    </row>
    <row r="41" spans="1:24" x14ac:dyDescent="0.2">
      <c r="A41" t="s">
        <v>13</v>
      </c>
      <c r="B41" s="30" t="s">
        <v>69</v>
      </c>
      <c r="C41" s="10"/>
      <c r="D41" s="10"/>
      <c r="E41" s="10"/>
      <c r="F41" s="10"/>
      <c r="G41" s="10"/>
      <c r="H41" s="10"/>
      <c r="I41" s="10"/>
      <c r="J41" s="10"/>
      <c r="K41" s="10"/>
    </row>
    <row r="42" spans="1:24" x14ac:dyDescent="0.2">
      <c r="A42" t="s">
        <v>13</v>
      </c>
    </row>
    <row r="43" spans="1:24" x14ac:dyDescent="0.2">
      <c r="A43" t="s">
        <v>13</v>
      </c>
      <c r="B43" s="2" t="s">
        <v>7</v>
      </c>
      <c r="M43" s="106"/>
      <c r="N43" s="127"/>
      <c r="O43" s="127"/>
      <c r="P43" s="127"/>
      <c r="Q43" s="127"/>
      <c r="R43" s="127"/>
      <c r="S43" s="127"/>
      <c r="T43" s="127"/>
      <c r="U43" s="127"/>
      <c r="V43" s="127"/>
      <c r="W43" s="127"/>
      <c r="X43" s="127"/>
    </row>
    <row r="44" spans="1:24" x14ac:dyDescent="0.2">
      <c r="A44" t="s">
        <v>13</v>
      </c>
      <c r="N44" s="127"/>
      <c r="O44" s="127"/>
      <c r="P44" s="127"/>
      <c r="Q44" s="127"/>
      <c r="R44" s="127"/>
      <c r="S44" s="127"/>
      <c r="T44" s="127"/>
      <c r="U44" s="127"/>
      <c r="V44" s="127"/>
      <c r="W44" s="127"/>
      <c r="X44" s="127"/>
    </row>
    <row r="45" spans="1:24" x14ac:dyDescent="0.2">
      <c r="A45" t="s">
        <v>13</v>
      </c>
      <c r="B45" s="7"/>
      <c r="C45" s="5" t="s">
        <v>67</v>
      </c>
      <c r="D45" s="5" t="s">
        <v>68</v>
      </c>
      <c r="E45" s="5" t="s">
        <v>82</v>
      </c>
      <c r="F45" s="5" t="s">
        <v>85</v>
      </c>
      <c r="G45" s="5" t="s">
        <v>89</v>
      </c>
      <c r="H45" s="5" t="s">
        <v>92</v>
      </c>
      <c r="I45" s="5" t="s">
        <v>93</v>
      </c>
      <c r="J45" s="99" t="s">
        <v>140</v>
      </c>
      <c r="K45" s="4" t="s">
        <v>94</v>
      </c>
      <c r="N45" s="127"/>
      <c r="O45" s="127"/>
      <c r="P45" s="127"/>
      <c r="Q45" s="127"/>
      <c r="R45" s="127"/>
      <c r="S45" s="127"/>
      <c r="T45" s="127"/>
      <c r="U45" s="127"/>
      <c r="V45" s="127"/>
      <c r="W45" s="127"/>
      <c r="X45" s="127"/>
    </row>
    <row r="46" spans="1:24" x14ac:dyDescent="0.2">
      <c r="A46" t="s">
        <v>13</v>
      </c>
      <c r="B46" s="6" t="s">
        <v>20</v>
      </c>
      <c r="C46" s="73">
        <v>18771</v>
      </c>
      <c r="D46" s="73">
        <f>48+19221</f>
        <v>19269</v>
      </c>
      <c r="E46" s="73">
        <v>18882</v>
      </c>
      <c r="F46" s="73">
        <v>17241</v>
      </c>
      <c r="G46" s="73">
        <v>17741</v>
      </c>
      <c r="H46" s="73">
        <v>18114</v>
      </c>
      <c r="I46" s="73">
        <v>18954</v>
      </c>
      <c r="J46" s="102">
        <v>20022</v>
      </c>
      <c r="K46" s="124">
        <f t="shared" ref="K46:K48" si="11">AVERAGE(F46:J46)</f>
        <v>18414.400000000001</v>
      </c>
    </row>
    <row r="47" spans="1:24" x14ac:dyDescent="0.2">
      <c r="A47" t="s">
        <v>13</v>
      </c>
      <c r="B47" s="6" t="s">
        <v>11</v>
      </c>
      <c r="C47" s="73">
        <v>709</v>
      </c>
      <c r="D47" s="73">
        <v>726</v>
      </c>
      <c r="E47" s="73">
        <v>728</v>
      </c>
      <c r="F47" s="73">
        <v>834</v>
      </c>
      <c r="G47" s="73">
        <v>749</v>
      </c>
      <c r="H47" s="73">
        <v>678</v>
      </c>
      <c r="I47" s="73">
        <v>578</v>
      </c>
      <c r="J47" s="102">
        <v>647</v>
      </c>
      <c r="K47" s="124">
        <f t="shared" si="11"/>
        <v>697.2</v>
      </c>
    </row>
    <row r="48" spans="1:24" x14ac:dyDescent="0.2">
      <c r="A48" t="s">
        <v>13</v>
      </c>
      <c r="B48" s="6" t="s">
        <v>5</v>
      </c>
      <c r="C48" s="73">
        <v>19480</v>
      </c>
      <c r="D48" s="73">
        <f>SUM(D46:D47)</f>
        <v>19995</v>
      </c>
      <c r="E48" s="73">
        <f>SUM(E46:E47)</f>
        <v>19610</v>
      </c>
      <c r="F48" s="73">
        <v>18075</v>
      </c>
      <c r="G48" s="73">
        <v>18490</v>
      </c>
      <c r="H48" s="73">
        <v>18792</v>
      </c>
      <c r="I48" s="73">
        <v>19532</v>
      </c>
      <c r="J48" s="102">
        <v>20669</v>
      </c>
      <c r="K48" s="124">
        <f t="shared" si="11"/>
        <v>19111.599999999999</v>
      </c>
    </row>
    <row r="49" spans="1:24" x14ac:dyDescent="0.2">
      <c r="A49" t="s">
        <v>13</v>
      </c>
    </row>
    <row r="50" spans="1:24" x14ac:dyDescent="0.2">
      <c r="A50" t="s">
        <v>13</v>
      </c>
    </row>
    <row r="51" spans="1:24" x14ac:dyDescent="0.2">
      <c r="A51" t="s">
        <v>13</v>
      </c>
      <c r="B51" s="2" t="s">
        <v>8</v>
      </c>
    </row>
    <row r="52" spans="1:24" x14ac:dyDescent="0.2">
      <c r="A52" t="s">
        <v>13</v>
      </c>
    </row>
    <row r="53" spans="1:24" x14ac:dyDescent="0.2">
      <c r="A53" t="s">
        <v>13</v>
      </c>
      <c r="B53" s="7"/>
      <c r="C53" s="5" t="s">
        <v>67</v>
      </c>
      <c r="D53" s="5" t="s">
        <v>68</v>
      </c>
      <c r="E53" s="5" t="s">
        <v>82</v>
      </c>
      <c r="F53" s="5" t="s">
        <v>85</v>
      </c>
      <c r="G53" s="5" t="s">
        <v>89</v>
      </c>
      <c r="H53" s="5" t="s">
        <v>92</v>
      </c>
      <c r="I53" s="5" t="s">
        <v>93</v>
      </c>
      <c r="J53" s="99" t="s">
        <v>140</v>
      </c>
      <c r="K53" s="4" t="s">
        <v>94</v>
      </c>
    </row>
    <row r="54" spans="1:24" x14ac:dyDescent="0.2">
      <c r="A54" t="s">
        <v>13</v>
      </c>
      <c r="B54" s="6" t="s">
        <v>9</v>
      </c>
      <c r="C54" s="6">
        <v>52</v>
      </c>
      <c r="D54" s="6">
        <v>49</v>
      </c>
      <c r="E54" s="6">
        <v>42</v>
      </c>
      <c r="F54" s="6">
        <v>39</v>
      </c>
      <c r="G54" s="6">
        <v>42</v>
      </c>
      <c r="H54" s="6">
        <v>41</v>
      </c>
      <c r="I54" s="6">
        <v>35</v>
      </c>
      <c r="J54" s="6">
        <v>33</v>
      </c>
      <c r="K54" s="12">
        <f t="shared" ref="K54:K56" si="12">AVERAGE(F54:J54)</f>
        <v>38</v>
      </c>
    </row>
    <row r="55" spans="1:24" x14ac:dyDescent="0.2">
      <c r="A55" t="s">
        <v>13</v>
      </c>
      <c r="B55" s="6" t="s">
        <v>10</v>
      </c>
      <c r="C55" s="6">
        <v>25</v>
      </c>
      <c r="D55" s="6">
        <v>24</v>
      </c>
      <c r="E55" s="6">
        <v>22</v>
      </c>
      <c r="F55" s="6">
        <v>21</v>
      </c>
      <c r="G55" s="6">
        <v>22</v>
      </c>
      <c r="H55" s="6">
        <v>21</v>
      </c>
      <c r="I55" s="6">
        <v>20</v>
      </c>
      <c r="J55" s="6">
        <v>19</v>
      </c>
      <c r="K55" s="12">
        <f t="shared" si="12"/>
        <v>20.6</v>
      </c>
    </row>
    <row r="56" spans="1:24" x14ac:dyDescent="0.2">
      <c r="A56" t="s">
        <v>13</v>
      </c>
      <c r="B56" s="6" t="s">
        <v>11</v>
      </c>
      <c r="C56" s="27">
        <v>9</v>
      </c>
      <c r="D56" s="27">
        <v>8</v>
      </c>
      <c r="E56" s="27">
        <v>9</v>
      </c>
      <c r="F56" s="27">
        <v>10</v>
      </c>
      <c r="G56" s="27">
        <v>11</v>
      </c>
      <c r="H56" s="27">
        <v>9</v>
      </c>
      <c r="I56" s="27">
        <v>10</v>
      </c>
      <c r="J56" s="27">
        <v>11</v>
      </c>
      <c r="K56" s="12">
        <f t="shared" si="12"/>
        <v>10.199999999999999</v>
      </c>
    </row>
    <row r="57" spans="1:24" x14ac:dyDescent="0.2">
      <c r="A57" t="s">
        <v>13</v>
      </c>
      <c r="B57" s="16" t="s">
        <v>22</v>
      </c>
    </row>
    <row r="58" spans="1:24" x14ac:dyDescent="0.2">
      <c r="A58" t="s">
        <v>13</v>
      </c>
    </row>
    <row r="59" spans="1:24" x14ac:dyDescent="0.2">
      <c r="A59" t="s">
        <v>13</v>
      </c>
    </row>
    <row r="60" spans="1:24" x14ac:dyDescent="0.2">
      <c r="A60" t="s">
        <v>13</v>
      </c>
      <c r="B60" s="2" t="s">
        <v>24</v>
      </c>
      <c r="D60" s="78" t="s">
        <v>90</v>
      </c>
      <c r="N60" s="128" t="s">
        <v>101</v>
      </c>
      <c r="O60" s="128"/>
      <c r="P60" s="128"/>
      <c r="Q60" s="128"/>
      <c r="R60" s="128"/>
      <c r="S60" s="128"/>
      <c r="T60" s="128"/>
      <c r="U60" s="128"/>
      <c r="V60" s="128"/>
      <c r="W60" s="128"/>
      <c r="X60" s="128"/>
    </row>
    <row r="61" spans="1:24" x14ac:dyDescent="0.2">
      <c r="A61" t="s">
        <v>13</v>
      </c>
      <c r="B61" s="104" t="s">
        <v>100</v>
      </c>
      <c r="N61" s="128"/>
      <c r="O61" s="128"/>
      <c r="P61" s="128"/>
      <c r="Q61" s="128"/>
      <c r="R61" s="128"/>
      <c r="S61" s="128"/>
      <c r="T61" s="128"/>
      <c r="U61" s="128"/>
      <c r="V61" s="128"/>
      <c r="W61" s="128"/>
      <c r="X61" s="128"/>
    </row>
    <row r="62" spans="1:24" x14ac:dyDescent="0.2">
      <c r="A62" t="s">
        <v>13</v>
      </c>
      <c r="B62" s="7"/>
      <c r="C62" s="5" t="s">
        <v>67</v>
      </c>
      <c r="D62" s="5" t="s">
        <v>68</v>
      </c>
      <c r="E62" s="5" t="s">
        <v>82</v>
      </c>
      <c r="F62" s="5" t="s">
        <v>85</v>
      </c>
      <c r="G62" s="5" t="s">
        <v>89</v>
      </c>
      <c r="H62" s="5" t="s">
        <v>92</v>
      </c>
      <c r="I62" s="5" t="s">
        <v>93</v>
      </c>
      <c r="J62" s="99" t="s">
        <v>140</v>
      </c>
      <c r="K62" s="4" t="s">
        <v>94</v>
      </c>
    </row>
    <row r="63" spans="1:24" x14ac:dyDescent="0.2">
      <c r="A63" t="s">
        <v>13</v>
      </c>
      <c r="B63" s="6" t="s">
        <v>3</v>
      </c>
      <c r="C63" s="17">
        <v>22</v>
      </c>
      <c r="D63" s="17">
        <v>23</v>
      </c>
      <c r="E63" s="17">
        <v>23</v>
      </c>
      <c r="F63" s="17">
        <v>22</v>
      </c>
      <c r="G63" s="17">
        <v>23</v>
      </c>
      <c r="H63" s="17">
        <v>22</v>
      </c>
      <c r="I63" s="17">
        <v>23</v>
      </c>
      <c r="J63" s="17">
        <v>24</v>
      </c>
      <c r="K63" s="12">
        <f t="shared" ref="K63:K66" si="13">AVERAGE(F63:J63)</f>
        <v>22.8</v>
      </c>
      <c r="N63" s="132" t="s">
        <v>139</v>
      </c>
      <c r="O63" s="132"/>
      <c r="P63" s="132"/>
      <c r="Q63" s="132"/>
      <c r="R63" s="132"/>
      <c r="S63" s="132"/>
      <c r="T63" s="132"/>
      <c r="U63" s="132"/>
      <c r="V63" s="132"/>
      <c r="W63" s="132"/>
      <c r="X63" s="132"/>
    </row>
    <row r="64" spans="1:24" x14ac:dyDescent="0.2">
      <c r="A64" t="s">
        <v>13</v>
      </c>
      <c r="B64" s="6" t="s">
        <v>4</v>
      </c>
      <c r="C64" s="17">
        <v>2</v>
      </c>
      <c r="D64" s="17">
        <v>6</v>
      </c>
      <c r="E64" s="17">
        <v>4</v>
      </c>
      <c r="F64" s="17">
        <v>2</v>
      </c>
      <c r="G64" s="17">
        <v>4</v>
      </c>
      <c r="H64" s="17">
        <v>5</v>
      </c>
      <c r="I64" s="17">
        <v>7</v>
      </c>
      <c r="J64" s="17">
        <v>8</v>
      </c>
      <c r="K64" s="12">
        <f t="shared" si="13"/>
        <v>5.2</v>
      </c>
      <c r="N64" s="132"/>
      <c r="O64" s="132"/>
      <c r="P64" s="132"/>
      <c r="Q64" s="132"/>
      <c r="R64" s="132"/>
      <c r="S64" s="132"/>
      <c r="T64" s="132"/>
      <c r="U64" s="132"/>
      <c r="V64" s="132"/>
      <c r="W64" s="132"/>
      <c r="X64" s="132"/>
    </row>
    <row r="65" spans="1:24" x14ac:dyDescent="0.2">
      <c r="A65" t="s">
        <v>13</v>
      </c>
      <c r="B65" s="6" t="s">
        <v>5</v>
      </c>
      <c r="C65" s="6">
        <v>24</v>
      </c>
      <c r="D65" s="6">
        <f>SUM(D63:D64)</f>
        <v>29</v>
      </c>
      <c r="E65" s="6">
        <f>SUM(E63:E64)</f>
        <v>27</v>
      </c>
      <c r="F65" s="6">
        <f>SUM(F63:F64)</f>
        <v>24</v>
      </c>
      <c r="G65" s="6">
        <f>SUM(G63:G64)</f>
        <v>27</v>
      </c>
      <c r="H65" s="6">
        <v>27</v>
      </c>
      <c r="I65" s="6">
        <v>30</v>
      </c>
      <c r="J65" s="6">
        <v>32</v>
      </c>
      <c r="K65" s="12">
        <f t="shared" si="13"/>
        <v>28</v>
      </c>
      <c r="N65" s="132"/>
      <c r="O65" s="132"/>
      <c r="P65" s="132"/>
      <c r="Q65" s="132"/>
      <c r="R65" s="132"/>
      <c r="S65" s="132"/>
      <c r="T65" s="132"/>
      <c r="U65" s="132"/>
      <c r="V65" s="132"/>
      <c r="W65" s="132"/>
      <c r="X65" s="132"/>
    </row>
    <row r="66" spans="1:24" x14ac:dyDescent="0.2">
      <c r="A66" t="s">
        <v>13</v>
      </c>
      <c r="B66" s="11" t="s">
        <v>23</v>
      </c>
      <c r="C66" s="12">
        <v>22.666666666666668</v>
      </c>
      <c r="D66" s="12">
        <f t="shared" ref="D66:I66" si="14">D63+D64/3</f>
        <v>25</v>
      </c>
      <c r="E66" s="12">
        <f t="shared" si="14"/>
        <v>24.333333333333332</v>
      </c>
      <c r="F66" s="12">
        <f t="shared" si="14"/>
        <v>22.666666666666668</v>
      </c>
      <c r="G66" s="12">
        <f t="shared" si="14"/>
        <v>24.333333333333332</v>
      </c>
      <c r="H66" s="12">
        <f t="shared" si="14"/>
        <v>23.666666666666668</v>
      </c>
      <c r="I66" s="12">
        <f t="shared" si="14"/>
        <v>25.333333333333332</v>
      </c>
      <c r="J66" s="12">
        <f t="shared" ref="J66" si="15">J63+J64/3</f>
        <v>26.666666666666668</v>
      </c>
      <c r="K66" s="12">
        <f t="shared" si="13"/>
        <v>24.533333333333335</v>
      </c>
      <c r="N66" s="132"/>
      <c r="O66" s="132"/>
      <c r="P66" s="132"/>
      <c r="Q66" s="132"/>
      <c r="R66" s="132"/>
      <c r="S66" s="132"/>
      <c r="T66" s="132"/>
      <c r="U66" s="132"/>
      <c r="V66" s="132"/>
      <c r="W66" s="132"/>
      <c r="X66" s="132"/>
    </row>
    <row r="67" spans="1:24" x14ac:dyDescent="0.2">
      <c r="A67" t="s">
        <v>13</v>
      </c>
      <c r="B67" s="8" t="s">
        <v>26</v>
      </c>
    </row>
    <row r="68" spans="1:24" x14ac:dyDescent="0.2">
      <c r="A68" t="s">
        <v>13</v>
      </c>
    </row>
    <row r="69" spans="1:24" x14ac:dyDescent="0.2">
      <c r="A69" t="s">
        <v>13</v>
      </c>
    </row>
    <row r="70" spans="1:24" x14ac:dyDescent="0.2">
      <c r="A70" t="s">
        <v>13</v>
      </c>
      <c r="B70" s="2" t="s">
        <v>27</v>
      </c>
    </row>
    <row r="71" spans="1:24" x14ac:dyDescent="0.2">
      <c r="A71" t="s">
        <v>13</v>
      </c>
      <c r="B71" s="2"/>
    </row>
    <row r="72" spans="1:24" x14ac:dyDescent="0.2">
      <c r="A72" t="s">
        <v>13</v>
      </c>
      <c r="C72" s="5" t="s">
        <v>67</v>
      </c>
      <c r="D72" s="5" t="s">
        <v>68</v>
      </c>
      <c r="E72" s="5" t="s">
        <v>82</v>
      </c>
      <c r="F72" s="5" t="s">
        <v>85</v>
      </c>
      <c r="G72" s="5" t="s">
        <v>89</v>
      </c>
      <c r="H72" s="5" t="s">
        <v>92</v>
      </c>
      <c r="I72" s="5" t="s">
        <v>93</v>
      </c>
      <c r="J72" s="99" t="s">
        <v>140</v>
      </c>
      <c r="K72" s="4" t="s">
        <v>94</v>
      </c>
    </row>
    <row r="73" spans="1:24" x14ac:dyDescent="0.2">
      <c r="A73" t="s">
        <v>13</v>
      </c>
      <c r="B73" s="6" t="s">
        <v>6</v>
      </c>
      <c r="C73" s="12">
        <v>10.808823529411764</v>
      </c>
      <c r="D73" s="12">
        <f>(D16+D25)/D66</f>
        <v>8.7866666666666671</v>
      </c>
      <c r="E73" s="12">
        <f>(E16+E25)/E66</f>
        <v>8.5616438356164384</v>
      </c>
      <c r="F73" s="12">
        <f>(F16+F25)/F66</f>
        <v>9.3823529411764692</v>
      </c>
      <c r="G73" s="12">
        <f t="shared" ref="G73:J73" si="16">(G16+G25)/G66</f>
        <v>9.3424657534246585</v>
      </c>
      <c r="H73" s="12">
        <f t="shared" si="16"/>
        <v>8.3943661971830981</v>
      </c>
      <c r="I73" s="12">
        <f t="shared" si="16"/>
        <v>7.2236842105263159</v>
      </c>
      <c r="J73" s="12">
        <f t="shared" si="16"/>
        <v>6.0749999999999993</v>
      </c>
      <c r="K73" s="12">
        <f t="shared" ref="K73" si="17">AVERAGE(F73:J73)</f>
        <v>8.0835738204621066</v>
      </c>
    </row>
    <row r="74" spans="1:24" x14ac:dyDescent="0.2">
      <c r="A74" t="s">
        <v>13</v>
      </c>
      <c r="C74" s="10"/>
      <c r="D74" s="10"/>
      <c r="E74" s="10"/>
      <c r="F74" s="10"/>
      <c r="G74" s="10"/>
      <c r="H74" s="10"/>
      <c r="I74" s="10"/>
      <c r="J74" s="10"/>
      <c r="K74" s="10"/>
    </row>
    <row r="75" spans="1:24" x14ac:dyDescent="0.2">
      <c r="A75" t="s">
        <v>13</v>
      </c>
    </row>
    <row r="76" spans="1:24" x14ac:dyDescent="0.2">
      <c r="A76" t="s">
        <v>13</v>
      </c>
      <c r="B76" s="2" t="s">
        <v>14</v>
      </c>
    </row>
    <row r="77" spans="1:24" x14ac:dyDescent="0.2">
      <c r="A77" t="s">
        <v>13</v>
      </c>
      <c r="B77" s="2"/>
    </row>
    <row r="78" spans="1:24" x14ac:dyDescent="0.2">
      <c r="A78" t="s">
        <v>13</v>
      </c>
      <c r="C78" s="5" t="s">
        <v>67</v>
      </c>
      <c r="D78" s="5" t="s">
        <v>68</v>
      </c>
      <c r="E78" s="5" t="s">
        <v>82</v>
      </c>
      <c r="F78" s="5" t="s">
        <v>85</v>
      </c>
      <c r="G78" s="5" t="s">
        <v>85</v>
      </c>
      <c r="H78" s="5" t="s">
        <v>92</v>
      </c>
      <c r="I78" s="5" t="s">
        <v>93</v>
      </c>
      <c r="J78" s="99" t="s">
        <v>140</v>
      </c>
      <c r="K78" s="4" t="s">
        <v>94</v>
      </c>
    </row>
    <row r="79" spans="1:24" x14ac:dyDescent="0.2">
      <c r="A79" t="s">
        <v>13</v>
      </c>
      <c r="B79" s="6" t="s">
        <v>12</v>
      </c>
      <c r="C79" s="12">
        <v>859.41176470588232</v>
      </c>
      <c r="D79" s="12">
        <f t="shared" ref="D79:I79" si="18">D48/D66</f>
        <v>799.8</v>
      </c>
      <c r="E79" s="12">
        <f t="shared" si="18"/>
        <v>805.89041095890411</v>
      </c>
      <c r="F79" s="12">
        <f t="shared" si="18"/>
        <v>797.42647058823525</v>
      </c>
      <c r="G79" s="12">
        <f t="shared" si="18"/>
        <v>759.8630136986302</v>
      </c>
      <c r="H79" s="12">
        <f t="shared" si="18"/>
        <v>794.02816901408448</v>
      </c>
      <c r="I79" s="12">
        <f t="shared" si="18"/>
        <v>771</v>
      </c>
      <c r="J79" s="12">
        <f t="shared" ref="J79" si="19">J48/J66</f>
        <v>775.08749999999998</v>
      </c>
      <c r="K79" s="12">
        <f t="shared" ref="K79" si="20">AVERAGE(F79:J79)</f>
        <v>779.48103066019007</v>
      </c>
    </row>
    <row r="80" spans="1:24" x14ac:dyDescent="0.2">
      <c r="A80" t="s">
        <v>13</v>
      </c>
      <c r="C80" s="10"/>
      <c r="D80" s="10"/>
      <c r="E80" s="10"/>
      <c r="F80" s="10"/>
      <c r="G80" s="10"/>
      <c r="H80" s="5"/>
      <c r="I80" s="5"/>
      <c r="J80" s="99"/>
      <c r="K80" s="10"/>
    </row>
    <row r="81" spans="1:10" x14ac:dyDescent="0.2">
      <c r="A81" t="s">
        <v>13</v>
      </c>
      <c r="H81" s="5"/>
      <c r="I81" s="5"/>
      <c r="J81" s="99"/>
    </row>
  </sheetData>
  <mergeCells count="6">
    <mergeCell ref="N9:X10"/>
    <mergeCell ref="N12:X15"/>
    <mergeCell ref="N60:X61"/>
    <mergeCell ref="N29:X31"/>
    <mergeCell ref="N63:X66"/>
    <mergeCell ref="N17:X20"/>
  </mergeCells>
  <phoneticPr fontId="11" type="noConversion"/>
  <pageMargins left="0.8" right="0.25" top="0.5" bottom="0.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3"/>
  <sheetViews>
    <sheetView topLeftCell="B1" zoomScaleNormal="100" workbookViewId="0">
      <selection activeCell="K50" sqref="K50"/>
    </sheetView>
  </sheetViews>
  <sheetFormatPr defaultRowHeight="12.75" x14ac:dyDescent="0.2"/>
  <cols>
    <col min="1" max="1" width="0" hidden="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t="s">
        <v>56</v>
      </c>
      <c r="B1" s="15" t="s">
        <v>0</v>
      </c>
      <c r="C1" s="15"/>
      <c r="D1" s="15"/>
      <c r="E1" s="15"/>
      <c r="F1" s="20"/>
      <c r="G1" s="20"/>
      <c r="H1" s="20"/>
      <c r="I1" s="20"/>
      <c r="J1" s="20"/>
      <c r="K1" s="20"/>
    </row>
    <row r="2" spans="1:24" x14ac:dyDescent="0.2">
      <c r="A2" t="s">
        <v>56</v>
      </c>
      <c r="B2" s="15" t="s">
        <v>91</v>
      </c>
      <c r="C2" s="15"/>
      <c r="D2" s="15"/>
      <c r="E2" s="15"/>
      <c r="F2" s="48"/>
      <c r="G2" s="48"/>
      <c r="H2" s="48"/>
      <c r="I2" s="48"/>
      <c r="J2" s="48"/>
      <c r="K2" s="20"/>
    </row>
    <row r="3" spans="1:24" x14ac:dyDescent="0.2">
      <c r="A3" t="s">
        <v>56</v>
      </c>
    </row>
    <row r="4" spans="1:24" x14ac:dyDescent="0.2">
      <c r="A4" t="s">
        <v>56</v>
      </c>
      <c r="B4" s="113" t="s">
        <v>109</v>
      </c>
      <c r="C4" s="15"/>
      <c r="D4" s="15"/>
      <c r="E4" s="15"/>
      <c r="F4" s="15"/>
      <c r="G4" s="15"/>
      <c r="H4" s="15"/>
      <c r="I4" s="15"/>
      <c r="J4" s="113"/>
      <c r="K4" s="15"/>
    </row>
    <row r="5" spans="1:24" x14ac:dyDescent="0.2">
      <c r="A5" t="s">
        <v>56</v>
      </c>
      <c r="B5" s="1"/>
      <c r="C5" s="1"/>
      <c r="D5" s="1"/>
      <c r="E5" s="1"/>
      <c r="F5" s="1"/>
      <c r="H5" s="80"/>
      <c r="I5" s="88"/>
      <c r="J5" s="88"/>
      <c r="K5" s="87"/>
    </row>
    <row r="6" spans="1:24" ht="18" x14ac:dyDescent="0.25">
      <c r="A6" t="s">
        <v>56</v>
      </c>
      <c r="B6" s="9" t="s">
        <v>35</v>
      </c>
      <c r="C6" s="1"/>
      <c r="D6" s="75"/>
      <c r="F6" s="1"/>
      <c r="G6" s="1"/>
      <c r="H6" s="80"/>
      <c r="I6" s="88"/>
      <c r="J6" s="88"/>
      <c r="K6" s="39"/>
    </row>
    <row r="7" spans="1:24" x14ac:dyDescent="0.2">
      <c r="A7" t="s">
        <v>56</v>
      </c>
      <c r="B7" s="1"/>
      <c r="C7" s="1"/>
      <c r="D7" s="1"/>
      <c r="E7" s="1"/>
      <c r="F7" s="1"/>
      <c r="G7" s="1"/>
      <c r="H7" s="80"/>
      <c r="I7" s="88"/>
      <c r="J7" s="88"/>
    </row>
    <row r="8" spans="1:24" x14ac:dyDescent="0.2">
      <c r="A8" t="s">
        <v>56</v>
      </c>
    </row>
    <row r="9" spans="1:24" x14ac:dyDescent="0.2">
      <c r="A9" t="s">
        <v>56</v>
      </c>
      <c r="B9" s="2" t="s">
        <v>16</v>
      </c>
      <c r="N9" s="131" t="s">
        <v>102</v>
      </c>
      <c r="O9" s="131"/>
      <c r="P9" s="131"/>
      <c r="Q9" s="131"/>
      <c r="R9" s="131"/>
      <c r="S9" s="131"/>
      <c r="T9" s="131"/>
      <c r="U9" s="131"/>
      <c r="V9" s="131"/>
      <c r="W9" s="131"/>
      <c r="X9" s="131"/>
    </row>
    <row r="10" spans="1:24" x14ac:dyDescent="0.2">
      <c r="A10" t="s">
        <v>56</v>
      </c>
      <c r="N10" s="131"/>
      <c r="O10" s="131"/>
      <c r="P10" s="131"/>
      <c r="Q10" s="131"/>
      <c r="R10" s="131"/>
      <c r="S10" s="131"/>
      <c r="T10" s="131"/>
      <c r="U10" s="131"/>
      <c r="V10" s="131"/>
      <c r="W10" s="131"/>
      <c r="X10" s="131"/>
    </row>
    <row r="11" spans="1:24" x14ac:dyDescent="0.2">
      <c r="A11" t="s">
        <v>56</v>
      </c>
      <c r="B11" s="3" t="s">
        <v>20</v>
      </c>
      <c r="C11" s="5" t="s">
        <v>67</v>
      </c>
      <c r="D11" s="5" t="s">
        <v>68</v>
      </c>
      <c r="E11" s="5" t="s">
        <v>82</v>
      </c>
      <c r="F11" s="5" t="s">
        <v>85</v>
      </c>
      <c r="G11" s="5" t="s">
        <v>89</v>
      </c>
      <c r="H11" s="5" t="s">
        <v>92</v>
      </c>
      <c r="I11" s="5" t="s">
        <v>93</v>
      </c>
      <c r="J11" s="99" t="s">
        <v>140</v>
      </c>
      <c r="K11" s="4" t="s">
        <v>94</v>
      </c>
    </row>
    <row r="12" spans="1:24" x14ac:dyDescent="0.2">
      <c r="A12" t="s">
        <v>56</v>
      </c>
      <c r="B12" s="6" t="s">
        <v>2</v>
      </c>
      <c r="C12" s="6"/>
      <c r="D12" s="6"/>
      <c r="E12" s="6"/>
      <c r="F12" s="6"/>
      <c r="G12" s="6"/>
      <c r="H12" s="6"/>
      <c r="I12" s="6"/>
      <c r="J12" s="6"/>
      <c r="K12" s="6"/>
      <c r="N12" s="132" t="s">
        <v>114</v>
      </c>
      <c r="O12" s="132"/>
      <c r="P12" s="132"/>
      <c r="Q12" s="132"/>
      <c r="R12" s="132"/>
      <c r="S12" s="132"/>
      <c r="T12" s="132"/>
      <c r="U12" s="132"/>
      <c r="V12" s="132"/>
      <c r="W12" s="132"/>
      <c r="X12" s="132"/>
    </row>
    <row r="13" spans="1:24" x14ac:dyDescent="0.2">
      <c r="A13" t="s">
        <v>56</v>
      </c>
      <c r="B13" s="6" t="s">
        <v>3</v>
      </c>
      <c r="C13" s="6">
        <v>88</v>
      </c>
      <c r="D13" s="6">
        <v>82</v>
      </c>
      <c r="E13" s="6">
        <v>71</v>
      </c>
      <c r="F13" s="6">
        <v>82</v>
      </c>
      <c r="G13" s="6">
        <v>82</v>
      </c>
      <c r="H13" s="6">
        <v>79</v>
      </c>
      <c r="I13" s="6">
        <v>66</v>
      </c>
      <c r="J13" s="6">
        <v>69</v>
      </c>
      <c r="K13" s="12">
        <f>AVERAGE(F13:J13)</f>
        <v>75.599999999999994</v>
      </c>
      <c r="N13" s="132"/>
      <c r="O13" s="132"/>
      <c r="P13" s="132"/>
      <c r="Q13" s="132"/>
      <c r="R13" s="132"/>
      <c r="S13" s="132"/>
      <c r="T13" s="132"/>
      <c r="U13" s="132"/>
      <c r="V13" s="132"/>
      <c r="W13" s="132"/>
      <c r="X13" s="132"/>
    </row>
    <row r="14" spans="1:24" x14ac:dyDescent="0.2">
      <c r="A14" t="s">
        <v>56</v>
      </c>
      <c r="B14" s="6" t="s">
        <v>4</v>
      </c>
      <c r="C14" s="6">
        <v>35</v>
      </c>
      <c r="D14" s="6">
        <v>35</v>
      </c>
      <c r="E14" s="6">
        <v>35</v>
      </c>
      <c r="F14" s="6">
        <v>24</v>
      </c>
      <c r="G14" s="6">
        <v>16</v>
      </c>
      <c r="H14" s="6">
        <v>15</v>
      </c>
      <c r="I14" s="6">
        <v>25</v>
      </c>
      <c r="J14" s="6">
        <v>18</v>
      </c>
      <c r="K14" s="12">
        <f t="shared" ref="K14:K16" si="0">AVERAGE(F14:J14)</f>
        <v>19.600000000000001</v>
      </c>
      <c r="N14" s="132"/>
      <c r="O14" s="132"/>
      <c r="P14" s="132"/>
      <c r="Q14" s="132"/>
      <c r="R14" s="132"/>
      <c r="S14" s="132"/>
      <c r="T14" s="132"/>
      <c r="U14" s="132"/>
      <c r="V14" s="132"/>
      <c r="W14" s="132"/>
      <c r="X14" s="132"/>
    </row>
    <row r="15" spans="1:24" x14ac:dyDescent="0.2">
      <c r="A15" t="s">
        <v>56</v>
      </c>
      <c r="B15" s="6" t="s">
        <v>5</v>
      </c>
      <c r="C15" s="6">
        <v>123</v>
      </c>
      <c r="D15" s="6">
        <f>SUM(D13:D14)</f>
        <v>117</v>
      </c>
      <c r="E15" s="6">
        <f>SUM(E13:E14)</f>
        <v>106</v>
      </c>
      <c r="F15" s="6">
        <f>SUM(F13:F14)</f>
        <v>106</v>
      </c>
      <c r="G15" s="6">
        <v>98</v>
      </c>
      <c r="H15" s="6">
        <v>94</v>
      </c>
      <c r="I15" s="6">
        <v>91</v>
      </c>
      <c r="J15" s="6">
        <v>87</v>
      </c>
      <c r="K15" s="12">
        <f t="shared" si="0"/>
        <v>95.2</v>
      </c>
      <c r="N15" s="132"/>
      <c r="O15" s="132"/>
      <c r="P15" s="132"/>
      <c r="Q15" s="132"/>
      <c r="R15" s="132"/>
      <c r="S15" s="132"/>
      <c r="T15" s="132"/>
      <c r="U15" s="132"/>
      <c r="V15" s="132"/>
      <c r="W15" s="132"/>
      <c r="X15" s="132"/>
    </row>
    <row r="16" spans="1:24" x14ac:dyDescent="0.2">
      <c r="A16" t="s">
        <v>56</v>
      </c>
      <c r="B16" s="11" t="s">
        <v>21</v>
      </c>
      <c r="C16" s="12">
        <v>99.666666666666671</v>
      </c>
      <c r="D16" s="12">
        <f t="shared" ref="D16:I16" si="1">D13+D14/3</f>
        <v>93.666666666666671</v>
      </c>
      <c r="E16" s="12">
        <f t="shared" si="1"/>
        <v>82.666666666666671</v>
      </c>
      <c r="F16" s="12">
        <f t="shared" si="1"/>
        <v>90</v>
      </c>
      <c r="G16" s="12">
        <f t="shared" si="1"/>
        <v>87.333333333333329</v>
      </c>
      <c r="H16" s="12">
        <f t="shared" si="1"/>
        <v>84</v>
      </c>
      <c r="I16" s="12">
        <f t="shared" si="1"/>
        <v>74.333333333333329</v>
      </c>
      <c r="J16" s="12">
        <f t="shared" ref="J16" si="2">J13+J14/3</f>
        <v>75</v>
      </c>
      <c r="K16" s="12">
        <f t="shared" si="0"/>
        <v>82.133333333333326</v>
      </c>
    </row>
    <row r="17" spans="1:24" x14ac:dyDescent="0.2">
      <c r="A17" t="s">
        <v>56</v>
      </c>
      <c r="B17" s="8" t="s">
        <v>25</v>
      </c>
      <c r="N17" s="132" t="s">
        <v>138</v>
      </c>
      <c r="O17" s="132"/>
      <c r="P17" s="132"/>
      <c r="Q17" s="132"/>
      <c r="R17" s="132"/>
      <c r="S17" s="132"/>
      <c r="T17" s="132"/>
      <c r="U17" s="132"/>
      <c r="V17" s="132"/>
      <c r="W17" s="132"/>
      <c r="X17" s="132"/>
    </row>
    <row r="18" spans="1:24" x14ac:dyDescent="0.2">
      <c r="A18" t="s">
        <v>56</v>
      </c>
      <c r="N18" s="132"/>
      <c r="O18" s="132"/>
      <c r="P18" s="132"/>
      <c r="Q18" s="132"/>
      <c r="R18" s="132"/>
      <c r="S18" s="132"/>
      <c r="T18" s="132"/>
      <c r="U18" s="132"/>
      <c r="V18" s="132"/>
      <c r="W18" s="132"/>
      <c r="X18" s="132"/>
    </row>
    <row r="19" spans="1:24" x14ac:dyDescent="0.2">
      <c r="A19" t="s">
        <v>56</v>
      </c>
      <c r="N19" s="132"/>
      <c r="O19" s="132"/>
      <c r="P19" s="132"/>
      <c r="Q19" s="132"/>
      <c r="R19" s="132"/>
      <c r="S19" s="132"/>
      <c r="T19" s="132"/>
      <c r="U19" s="132"/>
      <c r="V19" s="132"/>
      <c r="W19" s="132"/>
      <c r="X19" s="132"/>
    </row>
    <row r="20" spans="1:24" x14ac:dyDescent="0.2">
      <c r="A20" t="s">
        <v>56</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ht="15" x14ac:dyDescent="0.25">
      <c r="A21" t="s">
        <v>56</v>
      </c>
      <c r="B21" s="6" t="s">
        <v>2</v>
      </c>
      <c r="C21" s="6"/>
      <c r="D21" s="6"/>
      <c r="E21" s="6"/>
      <c r="F21" s="6"/>
      <c r="G21" s="6"/>
      <c r="H21" s="6"/>
      <c r="I21" s="6"/>
      <c r="J21" s="6"/>
      <c r="K21" s="12"/>
      <c r="M21" s="56"/>
      <c r="N21" s="56"/>
      <c r="O21" s="56"/>
      <c r="P21" s="56"/>
      <c r="Q21" s="56"/>
      <c r="R21" s="56"/>
    </row>
    <row r="22" spans="1:24" x14ac:dyDescent="0.2">
      <c r="A22" t="s">
        <v>56</v>
      </c>
      <c r="B22" s="6" t="s">
        <v>3</v>
      </c>
      <c r="C22" s="6">
        <v>1</v>
      </c>
      <c r="D22" s="6">
        <v>0</v>
      </c>
      <c r="E22" s="6">
        <v>4</v>
      </c>
      <c r="F22" s="6">
        <v>1</v>
      </c>
      <c r="G22" s="6">
        <v>6</v>
      </c>
      <c r="H22" s="6">
        <v>3</v>
      </c>
      <c r="I22" s="6">
        <v>5</v>
      </c>
      <c r="J22" s="6">
        <v>5</v>
      </c>
      <c r="K22" s="12"/>
    </row>
    <row r="23" spans="1:24" x14ac:dyDescent="0.2">
      <c r="A23" t="s">
        <v>56</v>
      </c>
      <c r="B23" s="6" t="s">
        <v>4</v>
      </c>
      <c r="C23" s="6">
        <v>17</v>
      </c>
      <c r="D23" s="6">
        <v>13</v>
      </c>
      <c r="E23" s="6">
        <v>11</v>
      </c>
      <c r="F23" s="6">
        <v>21</v>
      </c>
      <c r="G23" s="6">
        <v>24</v>
      </c>
      <c r="H23" s="6">
        <v>30</v>
      </c>
      <c r="I23" s="6">
        <v>34</v>
      </c>
      <c r="J23" s="6">
        <v>26</v>
      </c>
      <c r="K23" s="12"/>
    </row>
    <row r="24" spans="1:24" x14ac:dyDescent="0.2">
      <c r="A24" t="s">
        <v>56</v>
      </c>
      <c r="B24" s="6" t="s">
        <v>5</v>
      </c>
      <c r="C24" s="6">
        <v>18</v>
      </c>
      <c r="D24" s="6">
        <v>13</v>
      </c>
      <c r="E24" s="6">
        <f>SUM(E22:E23)</f>
        <v>15</v>
      </c>
      <c r="F24" s="6">
        <f>SUM(F22:F23)</f>
        <v>22</v>
      </c>
      <c r="G24" s="6">
        <v>30</v>
      </c>
      <c r="H24" s="6">
        <v>33</v>
      </c>
      <c r="I24" s="6">
        <v>39</v>
      </c>
      <c r="J24" s="6">
        <v>31</v>
      </c>
      <c r="K24" s="12"/>
    </row>
    <row r="25" spans="1:24" x14ac:dyDescent="0.2">
      <c r="A25" t="s">
        <v>56</v>
      </c>
      <c r="B25" s="11" t="s">
        <v>21</v>
      </c>
      <c r="C25" s="12">
        <v>6.666666666666667</v>
      </c>
      <c r="D25" s="12">
        <f t="shared" ref="D25:I25" si="3">D22+D23/3</f>
        <v>4.333333333333333</v>
      </c>
      <c r="E25" s="12">
        <f t="shared" si="3"/>
        <v>7.6666666666666661</v>
      </c>
      <c r="F25" s="12">
        <f t="shared" si="3"/>
        <v>8</v>
      </c>
      <c r="G25" s="12">
        <f t="shared" si="3"/>
        <v>14</v>
      </c>
      <c r="H25" s="12">
        <f t="shared" si="3"/>
        <v>13</v>
      </c>
      <c r="I25" s="12">
        <f t="shared" si="3"/>
        <v>16.333333333333336</v>
      </c>
      <c r="J25" s="12">
        <f t="shared" ref="J25" si="4">J22+J23/3</f>
        <v>13.666666666666666</v>
      </c>
      <c r="K25" s="12"/>
    </row>
    <row r="26" spans="1:24" x14ac:dyDescent="0.2">
      <c r="A26" t="s">
        <v>56</v>
      </c>
      <c r="B26" s="8" t="s">
        <v>25</v>
      </c>
      <c r="C26" s="10"/>
      <c r="D26" s="10"/>
      <c r="E26" s="10"/>
      <c r="F26" s="10"/>
      <c r="G26" s="10"/>
      <c r="H26" s="10"/>
      <c r="I26" s="10"/>
      <c r="J26" s="10"/>
      <c r="K26" s="10"/>
    </row>
    <row r="27" spans="1:24" ht="13.5" x14ac:dyDescent="0.25">
      <c r="A27" t="s">
        <v>56</v>
      </c>
      <c r="B27" s="93" t="s">
        <v>95</v>
      </c>
    </row>
    <row r="28" spans="1:24" x14ac:dyDescent="0.2">
      <c r="A28" t="s">
        <v>56</v>
      </c>
    </row>
    <row r="29" spans="1:24" ht="12.75" customHeight="1" x14ac:dyDescent="0.2">
      <c r="A29" t="s">
        <v>56</v>
      </c>
      <c r="B29" s="2" t="s">
        <v>18</v>
      </c>
      <c r="N29" s="128" t="s">
        <v>103</v>
      </c>
      <c r="O29" s="128"/>
      <c r="P29" s="128"/>
      <c r="Q29" s="128"/>
      <c r="R29" s="128"/>
      <c r="S29" s="128"/>
      <c r="T29" s="128"/>
      <c r="U29" s="128"/>
      <c r="V29" s="128"/>
      <c r="W29" s="128"/>
      <c r="X29" s="128"/>
    </row>
    <row r="30" spans="1:24" x14ac:dyDescent="0.2">
      <c r="A30" t="s">
        <v>56</v>
      </c>
      <c r="N30" s="128"/>
      <c r="O30" s="128"/>
      <c r="P30" s="128"/>
      <c r="Q30" s="128"/>
      <c r="R30" s="128"/>
      <c r="S30" s="128"/>
      <c r="T30" s="128"/>
      <c r="U30" s="128"/>
      <c r="V30" s="128"/>
      <c r="W30" s="128"/>
      <c r="X30" s="128"/>
    </row>
    <row r="31" spans="1:24" x14ac:dyDescent="0.2">
      <c r="A31" t="s">
        <v>56</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56</v>
      </c>
      <c r="B32" s="21" t="s">
        <v>1</v>
      </c>
      <c r="C32" s="6">
        <v>14</v>
      </c>
      <c r="D32" s="6">
        <v>11</v>
      </c>
      <c r="E32" s="6">
        <v>13</v>
      </c>
      <c r="F32" s="6">
        <v>7</v>
      </c>
      <c r="G32" s="6">
        <v>12</v>
      </c>
      <c r="H32" s="6">
        <v>11</v>
      </c>
      <c r="I32" s="6">
        <v>13</v>
      </c>
      <c r="J32" s="6">
        <v>10</v>
      </c>
      <c r="K32" s="12">
        <f t="shared" ref="K32:K33" si="5">AVERAGE(F32:J32)</f>
        <v>10.6</v>
      </c>
    </row>
    <row r="33" spans="1:14" x14ac:dyDescent="0.2">
      <c r="A33" t="s">
        <v>56</v>
      </c>
      <c r="B33" s="21" t="s">
        <v>11</v>
      </c>
      <c r="C33" s="6">
        <v>4</v>
      </c>
      <c r="D33" s="6">
        <v>3</v>
      </c>
      <c r="E33" s="6">
        <v>2</v>
      </c>
      <c r="F33" s="6">
        <v>1</v>
      </c>
      <c r="G33" s="6">
        <v>2</v>
      </c>
      <c r="H33" s="6">
        <v>9</v>
      </c>
      <c r="I33" s="6">
        <v>15</v>
      </c>
      <c r="J33" s="6">
        <v>9</v>
      </c>
      <c r="K33" s="12">
        <f t="shared" si="5"/>
        <v>7.2</v>
      </c>
    </row>
    <row r="34" spans="1:14" ht="12.75" customHeight="1" x14ac:dyDescent="0.25">
      <c r="A34" t="s">
        <v>56</v>
      </c>
      <c r="B34" s="93"/>
      <c r="K34" s="111"/>
    </row>
    <row r="35" spans="1:14" x14ac:dyDescent="0.2">
      <c r="A35" t="s">
        <v>56</v>
      </c>
    </row>
    <row r="36" spans="1:14" x14ac:dyDescent="0.2">
      <c r="A36" t="s">
        <v>56</v>
      </c>
      <c r="B36" s="2" t="s">
        <v>19</v>
      </c>
    </row>
    <row r="37" spans="1:14" x14ac:dyDescent="0.2">
      <c r="A37" t="s">
        <v>56</v>
      </c>
    </row>
    <row r="38" spans="1:14" x14ac:dyDescent="0.2">
      <c r="A38" t="s">
        <v>56</v>
      </c>
      <c r="C38" s="5" t="s">
        <v>67</v>
      </c>
      <c r="D38" s="5" t="s">
        <v>68</v>
      </c>
      <c r="E38" s="5" t="s">
        <v>82</v>
      </c>
      <c r="F38" s="5" t="s">
        <v>85</v>
      </c>
      <c r="G38" s="5" t="s">
        <v>89</v>
      </c>
      <c r="H38" s="5" t="s">
        <v>92</v>
      </c>
      <c r="I38" s="5" t="s">
        <v>93</v>
      </c>
      <c r="J38" s="99" t="s">
        <v>140</v>
      </c>
      <c r="K38" s="4" t="s">
        <v>94</v>
      </c>
    </row>
    <row r="39" spans="1:14" x14ac:dyDescent="0.2">
      <c r="A39" t="s">
        <v>56</v>
      </c>
      <c r="B39" s="21" t="s">
        <v>1</v>
      </c>
      <c r="C39" s="12">
        <v>8.7857142857142865</v>
      </c>
      <c r="D39" s="12">
        <f t="shared" ref="D39:J39" si="6">D15/D32</f>
        <v>10.636363636363637</v>
      </c>
      <c r="E39" s="12">
        <f t="shared" si="6"/>
        <v>8.1538461538461533</v>
      </c>
      <c r="F39" s="12">
        <f t="shared" si="6"/>
        <v>15.142857142857142</v>
      </c>
      <c r="G39" s="12">
        <f t="shared" si="6"/>
        <v>8.1666666666666661</v>
      </c>
      <c r="H39" s="12">
        <f t="shared" si="6"/>
        <v>8.545454545454545</v>
      </c>
      <c r="I39" s="12">
        <f t="shared" si="6"/>
        <v>7</v>
      </c>
      <c r="J39" s="12">
        <f t="shared" si="6"/>
        <v>8.6999999999999993</v>
      </c>
      <c r="K39" s="12">
        <f t="shared" ref="K39:K40" si="7">AVERAGE(F39:J39)</f>
        <v>9.5109956709956727</v>
      </c>
    </row>
    <row r="40" spans="1:14" x14ac:dyDescent="0.2">
      <c r="A40" t="s">
        <v>56</v>
      </c>
      <c r="B40" s="21" t="s">
        <v>11</v>
      </c>
      <c r="C40" s="12">
        <v>4.5</v>
      </c>
      <c r="D40" s="12">
        <f t="shared" ref="D40:E40" si="8">D24/(D33+D34)</f>
        <v>4.333333333333333</v>
      </c>
      <c r="E40" s="12">
        <f t="shared" si="8"/>
        <v>7.5</v>
      </c>
      <c r="F40" s="12">
        <f t="shared" ref="F40:J40" si="9">F24/F33</f>
        <v>22</v>
      </c>
      <c r="G40" s="12">
        <f t="shared" si="9"/>
        <v>15</v>
      </c>
      <c r="H40" s="12">
        <f t="shared" si="9"/>
        <v>3.6666666666666665</v>
      </c>
      <c r="I40" s="12">
        <f t="shared" si="9"/>
        <v>2.6</v>
      </c>
      <c r="J40" s="12">
        <f t="shared" si="9"/>
        <v>3.4444444444444446</v>
      </c>
      <c r="K40" s="12">
        <f t="shared" si="7"/>
        <v>9.3422222222222224</v>
      </c>
    </row>
    <row r="41" spans="1:14" x14ac:dyDescent="0.2">
      <c r="A41" t="s">
        <v>56</v>
      </c>
      <c r="B41" s="10"/>
      <c r="C41" s="10"/>
      <c r="D41" s="10"/>
      <c r="E41" s="10"/>
      <c r="F41" s="10"/>
      <c r="G41" s="10"/>
      <c r="H41" s="10"/>
      <c r="I41" s="10"/>
      <c r="J41" s="10"/>
      <c r="K41" s="10"/>
    </row>
    <row r="42" spans="1:14" x14ac:dyDescent="0.2">
      <c r="A42" t="s">
        <v>56</v>
      </c>
    </row>
    <row r="43" spans="1:14" x14ac:dyDescent="0.2">
      <c r="A43" t="s">
        <v>56</v>
      </c>
      <c r="B43" s="2" t="s">
        <v>7</v>
      </c>
      <c r="N43" s="114" t="s">
        <v>115</v>
      </c>
    </row>
    <row r="44" spans="1:14" x14ac:dyDescent="0.2">
      <c r="A44" t="s">
        <v>56</v>
      </c>
    </row>
    <row r="45" spans="1:14" x14ac:dyDescent="0.2">
      <c r="A45" t="s">
        <v>56</v>
      </c>
      <c r="B45" s="7"/>
      <c r="C45" s="5" t="s">
        <v>67</v>
      </c>
      <c r="D45" s="5" t="s">
        <v>68</v>
      </c>
      <c r="E45" s="5" t="s">
        <v>82</v>
      </c>
      <c r="F45" s="5" t="s">
        <v>85</v>
      </c>
      <c r="G45" s="5" t="s">
        <v>89</v>
      </c>
      <c r="H45" s="5" t="s">
        <v>92</v>
      </c>
      <c r="I45" s="5" t="s">
        <v>93</v>
      </c>
      <c r="J45" s="99" t="s">
        <v>140</v>
      </c>
      <c r="K45" s="4" t="s">
        <v>94</v>
      </c>
    </row>
    <row r="46" spans="1:14" x14ac:dyDescent="0.2">
      <c r="A46" t="s">
        <v>56</v>
      </c>
      <c r="B46" s="6" t="s">
        <v>20</v>
      </c>
      <c r="C46" s="73">
        <v>4283</v>
      </c>
      <c r="D46" s="73">
        <f>285+4711</f>
        <v>4996</v>
      </c>
      <c r="E46" s="73">
        <v>4601</v>
      </c>
      <c r="F46" s="73">
        <v>4587</v>
      </c>
      <c r="G46" s="73">
        <v>4619</v>
      </c>
      <c r="H46" s="73">
        <v>4780</v>
      </c>
      <c r="I46" s="73">
        <v>4956</v>
      </c>
      <c r="J46" s="102">
        <v>4848</v>
      </c>
      <c r="K46" s="124">
        <f t="shared" ref="K46:K48" si="10">AVERAGE(F46:J46)</f>
        <v>4758</v>
      </c>
    </row>
    <row r="47" spans="1:14" x14ac:dyDescent="0.2">
      <c r="A47" t="s">
        <v>56</v>
      </c>
      <c r="B47" s="6" t="s">
        <v>11</v>
      </c>
      <c r="C47" s="73">
        <v>104</v>
      </c>
      <c r="D47" s="73">
        <v>89</v>
      </c>
      <c r="E47" s="73">
        <v>116</v>
      </c>
      <c r="F47" s="73">
        <v>155</v>
      </c>
      <c r="G47" s="73">
        <v>132</v>
      </c>
      <c r="H47" s="73">
        <v>257</v>
      </c>
      <c r="I47" s="73">
        <v>367</v>
      </c>
      <c r="J47" s="102">
        <v>224</v>
      </c>
      <c r="K47" s="124">
        <f t="shared" si="10"/>
        <v>227</v>
      </c>
    </row>
    <row r="48" spans="1:14" x14ac:dyDescent="0.2">
      <c r="A48" t="s">
        <v>56</v>
      </c>
      <c r="B48" s="6" t="s">
        <v>5</v>
      </c>
      <c r="C48" s="73">
        <v>4387</v>
      </c>
      <c r="D48" s="73">
        <f>SUM(D46:D47)</f>
        <v>5085</v>
      </c>
      <c r="E48" s="73">
        <f>SUM(E46:E47)</f>
        <v>4717</v>
      </c>
      <c r="F48" s="73">
        <v>4742</v>
      </c>
      <c r="G48" s="73">
        <v>4751</v>
      </c>
      <c r="H48" s="73">
        <v>5037</v>
      </c>
      <c r="I48" s="73">
        <v>5323</v>
      </c>
      <c r="J48" s="102">
        <v>5072</v>
      </c>
      <c r="K48" s="124">
        <f t="shared" si="10"/>
        <v>4985</v>
      </c>
    </row>
    <row r="49" spans="1:24" x14ac:dyDescent="0.2">
      <c r="A49" t="s">
        <v>56</v>
      </c>
    </row>
    <row r="50" spans="1:24" x14ac:dyDescent="0.2">
      <c r="A50" t="s">
        <v>56</v>
      </c>
    </row>
    <row r="51" spans="1:24" x14ac:dyDescent="0.2">
      <c r="A51" t="s">
        <v>56</v>
      </c>
      <c r="B51" s="2" t="s">
        <v>8</v>
      </c>
    </row>
    <row r="52" spans="1:24" x14ac:dyDescent="0.2">
      <c r="A52" t="s">
        <v>56</v>
      </c>
    </row>
    <row r="53" spans="1:24" x14ac:dyDescent="0.2">
      <c r="A53" t="s">
        <v>56</v>
      </c>
      <c r="B53" s="7"/>
      <c r="C53" s="5" t="s">
        <v>67</v>
      </c>
      <c r="D53" s="5" t="s">
        <v>68</v>
      </c>
      <c r="E53" s="5" t="s">
        <v>82</v>
      </c>
      <c r="F53" s="5" t="s">
        <v>85</v>
      </c>
      <c r="G53" s="5" t="s">
        <v>89</v>
      </c>
      <c r="H53" s="5" t="s">
        <v>92</v>
      </c>
      <c r="I53" s="5" t="s">
        <v>93</v>
      </c>
      <c r="J53" s="99" t="s">
        <v>140</v>
      </c>
      <c r="K53" s="4" t="s">
        <v>94</v>
      </c>
    </row>
    <row r="54" spans="1:24" x14ac:dyDescent="0.2">
      <c r="A54" t="s">
        <v>56</v>
      </c>
      <c r="B54" s="6" t="s">
        <v>9</v>
      </c>
      <c r="C54" s="6">
        <v>28</v>
      </c>
      <c r="D54" s="6">
        <v>27</v>
      </c>
      <c r="E54" s="6">
        <v>27</v>
      </c>
      <c r="F54" s="6">
        <v>30</v>
      </c>
      <c r="G54" s="6">
        <v>31</v>
      </c>
      <c r="H54" s="6">
        <v>28</v>
      </c>
      <c r="I54" s="6">
        <v>32</v>
      </c>
      <c r="J54" s="6">
        <v>25</v>
      </c>
      <c r="K54" s="12">
        <f t="shared" ref="K54:K56" si="11">AVERAGE(F54:J54)</f>
        <v>29.2</v>
      </c>
    </row>
    <row r="55" spans="1:24" x14ac:dyDescent="0.2">
      <c r="A55" t="s">
        <v>56</v>
      </c>
      <c r="B55" s="6" t="s">
        <v>10</v>
      </c>
      <c r="C55" s="6">
        <v>12</v>
      </c>
      <c r="D55" s="6">
        <v>12</v>
      </c>
      <c r="E55" s="6">
        <v>12</v>
      </c>
      <c r="F55" s="6">
        <v>11</v>
      </c>
      <c r="G55" s="6">
        <v>10</v>
      </c>
      <c r="H55" s="6">
        <v>12</v>
      </c>
      <c r="I55" s="6">
        <v>10</v>
      </c>
      <c r="J55" s="6">
        <v>11</v>
      </c>
      <c r="K55" s="12">
        <f t="shared" si="11"/>
        <v>10.8</v>
      </c>
    </row>
    <row r="56" spans="1:24" x14ac:dyDescent="0.2">
      <c r="A56" t="s">
        <v>56</v>
      </c>
      <c r="B56" s="6" t="s">
        <v>11</v>
      </c>
      <c r="C56" s="27">
        <v>5</v>
      </c>
      <c r="D56" s="27">
        <v>5</v>
      </c>
      <c r="E56" s="27">
        <v>7</v>
      </c>
      <c r="F56" s="27">
        <v>11</v>
      </c>
      <c r="G56" s="27">
        <v>10</v>
      </c>
      <c r="H56" s="27">
        <v>16</v>
      </c>
      <c r="I56" s="27">
        <v>17</v>
      </c>
      <c r="J56" s="27">
        <v>10</v>
      </c>
      <c r="K56" s="12">
        <f t="shared" si="11"/>
        <v>12.8</v>
      </c>
    </row>
    <row r="57" spans="1:24" x14ac:dyDescent="0.2">
      <c r="A57" t="s">
        <v>56</v>
      </c>
      <c r="B57" s="16" t="s">
        <v>22</v>
      </c>
    </row>
    <row r="58" spans="1:24" x14ac:dyDescent="0.2">
      <c r="A58" t="s">
        <v>56</v>
      </c>
    </row>
    <row r="59" spans="1:24" x14ac:dyDescent="0.2">
      <c r="A59" t="s">
        <v>56</v>
      </c>
    </row>
    <row r="60" spans="1:24" x14ac:dyDescent="0.2">
      <c r="A60" t="s">
        <v>56</v>
      </c>
      <c r="B60" s="2" t="s">
        <v>24</v>
      </c>
      <c r="D60" s="78" t="s">
        <v>90</v>
      </c>
      <c r="N60" s="128" t="s">
        <v>101</v>
      </c>
      <c r="O60" s="128"/>
      <c r="P60" s="128"/>
      <c r="Q60" s="128"/>
      <c r="R60" s="128"/>
      <c r="S60" s="128"/>
      <c r="T60" s="128"/>
      <c r="U60" s="128"/>
      <c r="V60" s="128"/>
      <c r="W60" s="128"/>
      <c r="X60" s="128"/>
    </row>
    <row r="61" spans="1:24" x14ac:dyDescent="0.2">
      <c r="A61" t="s">
        <v>56</v>
      </c>
      <c r="B61" s="104" t="s">
        <v>100</v>
      </c>
      <c r="N61" s="128"/>
      <c r="O61" s="128"/>
      <c r="P61" s="128"/>
      <c r="Q61" s="128"/>
      <c r="R61" s="128"/>
      <c r="S61" s="128"/>
      <c r="T61" s="128"/>
      <c r="U61" s="128"/>
      <c r="V61" s="128"/>
      <c r="W61" s="128"/>
      <c r="X61" s="128"/>
    </row>
    <row r="62" spans="1:24" x14ac:dyDescent="0.2">
      <c r="A62" t="s">
        <v>56</v>
      </c>
      <c r="B62" s="7"/>
      <c r="C62" s="5" t="s">
        <v>67</v>
      </c>
      <c r="D62" s="5" t="s">
        <v>68</v>
      </c>
      <c r="E62" s="5" t="s">
        <v>82</v>
      </c>
      <c r="F62" s="5" t="s">
        <v>85</v>
      </c>
      <c r="G62" s="5" t="s">
        <v>89</v>
      </c>
      <c r="H62" s="5" t="s">
        <v>92</v>
      </c>
      <c r="I62" s="5" t="s">
        <v>93</v>
      </c>
      <c r="J62" s="99" t="s">
        <v>140</v>
      </c>
      <c r="K62" s="4" t="s">
        <v>94</v>
      </c>
    </row>
    <row r="63" spans="1:24" x14ac:dyDescent="0.2">
      <c r="A63" t="s">
        <v>56</v>
      </c>
      <c r="B63" s="6" t="s">
        <v>3</v>
      </c>
      <c r="C63" s="17">
        <v>10</v>
      </c>
      <c r="D63" s="17">
        <v>10</v>
      </c>
      <c r="E63" s="17">
        <v>10</v>
      </c>
      <c r="F63" s="17">
        <v>10</v>
      </c>
      <c r="G63" s="17">
        <v>10</v>
      </c>
      <c r="H63" s="17">
        <v>10</v>
      </c>
      <c r="I63" s="17">
        <v>11</v>
      </c>
      <c r="J63" s="17">
        <v>11</v>
      </c>
      <c r="K63" s="12">
        <f t="shared" ref="K63:K66" si="12">AVERAGE(F63:J63)</f>
        <v>10.4</v>
      </c>
      <c r="N63" s="132" t="s">
        <v>139</v>
      </c>
      <c r="O63" s="132"/>
      <c r="P63" s="132"/>
      <c r="Q63" s="132"/>
      <c r="R63" s="132"/>
      <c r="S63" s="132"/>
      <c r="T63" s="132"/>
      <c r="U63" s="132"/>
      <c r="V63" s="132"/>
      <c r="W63" s="132"/>
      <c r="X63" s="132"/>
    </row>
    <row r="64" spans="1:24" x14ac:dyDescent="0.2">
      <c r="A64" t="s">
        <v>56</v>
      </c>
      <c r="B64" s="6" t="s">
        <v>4</v>
      </c>
      <c r="C64" s="17">
        <v>9</v>
      </c>
      <c r="D64" s="17">
        <v>10</v>
      </c>
      <c r="E64" s="17">
        <v>11</v>
      </c>
      <c r="F64" s="17">
        <v>10</v>
      </c>
      <c r="G64" s="17">
        <v>11</v>
      </c>
      <c r="H64" s="17">
        <v>12</v>
      </c>
      <c r="I64" s="17">
        <v>13</v>
      </c>
      <c r="J64" s="17">
        <v>15</v>
      </c>
      <c r="K64" s="12">
        <f t="shared" si="12"/>
        <v>12.2</v>
      </c>
      <c r="N64" s="132"/>
      <c r="O64" s="132"/>
      <c r="P64" s="132"/>
      <c r="Q64" s="132"/>
      <c r="R64" s="132"/>
      <c r="S64" s="132"/>
      <c r="T64" s="132"/>
      <c r="U64" s="132"/>
      <c r="V64" s="132"/>
      <c r="W64" s="132"/>
      <c r="X64" s="132"/>
    </row>
    <row r="65" spans="1:24" x14ac:dyDescent="0.2">
      <c r="A65" t="s">
        <v>56</v>
      </c>
      <c r="B65" s="6" t="s">
        <v>5</v>
      </c>
      <c r="C65" s="6">
        <v>19</v>
      </c>
      <c r="D65" s="6">
        <f>SUM(D63:D64)</f>
        <v>20</v>
      </c>
      <c r="E65" s="6">
        <f>SUM(E63:E64)</f>
        <v>21</v>
      </c>
      <c r="F65" s="6">
        <f>SUM(F63:F64)</f>
        <v>20</v>
      </c>
      <c r="G65" s="6">
        <f>SUM(G63:G64)</f>
        <v>21</v>
      </c>
      <c r="H65" s="6">
        <v>22</v>
      </c>
      <c r="I65" s="6">
        <v>24</v>
      </c>
      <c r="J65" s="6">
        <v>26</v>
      </c>
      <c r="K65" s="12">
        <f t="shared" si="12"/>
        <v>22.6</v>
      </c>
      <c r="N65" s="132"/>
      <c r="O65" s="132"/>
      <c r="P65" s="132"/>
      <c r="Q65" s="132"/>
      <c r="R65" s="132"/>
      <c r="S65" s="132"/>
      <c r="T65" s="132"/>
      <c r="U65" s="132"/>
      <c r="V65" s="132"/>
      <c r="W65" s="132"/>
      <c r="X65" s="132"/>
    </row>
    <row r="66" spans="1:24" x14ac:dyDescent="0.2">
      <c r="A66" t="s">
        <v>56</v>
      </c>
      <c r="B66" s="11" t="s">
        <v>23</v>
      </c>
      <c r="C66" s="12">
        <v>13</v>
      </c>
      <c r="D66" s="12">
        <f t="shared" ref="D66:I66" si="13">D63+D64/3</f>
        <v>13.333333333333334</v>
      </c>
      <c r="E66" s="12">
        <f t="shared" si="13"/>
        <v>13.666666666666666</v>
      </c>
      <c r="F66" s="12">
        <f t="shared" si="13"/>
        <v>13.333333333333334</v>
      </c>
      <c r="G66" s="12">
        <f t="shared" si="13"/>
        <v>13.666666666666666</v>
      </c>
      <c r="H66" s="12">
        <f t="shared" si="13"/>
        <v>14</v>
      </c>
      <c r="I66" s="12">
        <f t="shared" si="13"/>
        <v>15.333333333333332</v>
      </c>
      <c r="J66" s="12">
        <f t="shared" ref="J66" si="14">J63+J64/3</f>
        <v>16</v>
      </c>
      <c r="K66" s="12">
        <f t="shared" si="12"/>
        <v>14.466666666666665</v>
      </c>
      <c r="N66" s="132"/>
      <c r="O66" s="132"/>
      <c r="P66" s="132"/>
      <c r="Q66" s="132"/>
      <c r="R66" s="132"/>
      <c r="S66" s="132"/>
      <c r="T66" s="132"/>
      <c r="U66" s="132"/>
      <c r="V66" s="132"/>
      <c r="W66" s="132"/>
      <c r="X66" s="132"/>
    </row>
    <row r="67" spans="1:24" x14ac:dyDescent="0.2">
      <c r="A67" t="s">
        <v>56</v>
      </c>
      <c r="B67" s="8" t="s">
        <v>26</v>
      </c>
    </row>
    <row r="68" spans="1:24" x14ac:dyDescent="0.2">
      <c r="A68" t="s">
        <v>56</v>
      </c>
    </row>
    <row r="69" spans="1:24" x14ac:dyDescent="0.2">
      <c r="A69" t="s">
        <v>56</v>
      </c>
    </row>
    <row r="70" spans="1:24" x14ac:dyDescent="0.2">
      <c r="A70" t="s">
        <v>56</v>
      </c>
      <c r="B70" s="2" t="s">
        <v>27</v>
      </c>
    </row>
    <row r="71" spans="1:24" x14ac:dyDescent="0.2">
      <c r="A71" t="s">
        <v>56</v>
      </c>
      <c r="B71" s="2"/>
    </row>
    <row r="72" spans="1:24" x14ac:dyDescent="0.2">
      <c r="A72" t="s">
        <v>56</v>
      </c>
      <c r="C72" s="5" t="s">
        <v>67</v>
      </c>
      <c r="D72" s="5" t="s">
        <v>68</v>
      </c>
      <c r="E72" s="5" t="s">
        <v>82</v>
      </c>
      <c r="F72" s="5" t="s">
        <v>85</v>
      </c>
      <c r="G72" s="5" t="s">
        <v>89</v>
      </c>
      <c r="H72" s="5" t="s">
        <v>92</v>
      </c>
      <c r="I72" s="5" t="s">
        <v>93</v>
      </c>
      <c r="J72" s="99" t="s">
        <v>140</v>
      </c>
      <c r="K72" s="4" t="s">
        <v>94</v>
      </c>
    </row>
    <row r="73" spans="1:24" x14ac:dyDescent="0.2">
      <c r="A73" t="s">
        <v>56</v>
      </c>
      <c r="B73" s="6" t="s">
        <v>6</v>
      </c>
      <c r="C73" s="12">
        <v>8.1794871794871806</v>
      </c>
      <c r="D73" s="12">
        <f>(D16+D25)/D66</f>
        <v>7.35</v>
      </c>
      <c r="E73" s="12">
        <f>(E16+E25)/E66</f>
        <v>6.6097560975609762</v>
      </c>
      <c r="F73" s="12">
        <f>(F16+F25)/F66</f>
        <v>7.35</v>
      </c>
      <c r="G73" s="12">
        <f t="shared" ref="G73:J73" si="15">(G16+G25)/G66</f>
        <v>7.4146341463414638</v>
      </c>
      <c r="H73" s="12">
        <f t="shared" si="15"/>
        <v>6.9285714285714288</v>
      </c>
      <c r="I73" s="12">
        <f t="shared" si="15"/>
        <v>5.9130434782608692</v>
      </c>
      <c r="J73" s="12">
        <f t="shared" si="15"/>
        <v>5.541666666666667</v>
      </c>
      <c r="K73" s="12">
        <f t="shared" ref="K73" si="16">AVERAGE(F73:J73)</f>
        <v>6.6295831439680857</v>
      </c>
    </row>
    <row r="74" spans="1:24" x14ac:dyDescent="0.2">
      <c r="A74" t="s">
        <v>56</v>
      </c>
      <c r="C74" s="10"/>
      <c r="D74" s="10"/>
      <c r="E74" s="10"/>
      <c r="F74" s="10"/>
      <c r="G74" s="10"/>
      <c r="H74" s="10"/>
      <c r="I74" s="10"/>
      <c r="J74" s="10"/>
      <c r="K74" s="10"/>
    </row>
    <row r="75" spans="1:24" x14ac:dyDescent="0.2">
      <c r="A75" t="s">
        <v>56</v>
      </c>
    </row>
    <row r="76" spans="1:24" x14ac:dyDescent="0.2">
      <c r="A76" t="s">
        <v>56</v>
      </c>
      <c r="B76" s="2" t="s">
        <v>14</v>
      </c>
    </row>
    <row r="77" spans="1:24" x14ac:dyDescent="0.2">
      <c r="A77" t="s">
        <v>56</v>
      </c>
      <c r="B77" s="2"/>
    </row>
    <row r="78" spans="1:24" x14ac:dyDescent="0.2">
      <c r="A78" t="s">
        <v>56</v>
      </c>
      <c r="C78" s="5" t="s">
        <v>67</v>
      </c>
      <c r="D78" s="5" t="s">
        <v>68</v>
      </c>
      <c r="E78" s="5" t="s">
        <v>82</v>
      </c>
      <c r="F78" s="5" t="s">
        <v>85</v>
      </c>
      <c r="G78" s="5" t="s">
        <v>85</v>
      </c>
      <c r="H78" s="5" t="s">
        <v>92</v>
      </c>
      <c r="I78" s="5" t="s">
        <v>93</v>
      </c>
      <c r="J78" s="99" t="s">
        <v>140</v>
      </c>
      <c r="K78" s="4" t="s">
        <v>94</v>
      </c>
    </row>
    <row r="79" spans="1:24" x14ac:dyDescent="0.2">
      <c r="A79" t="s">
        <v>56</v>
      </c>
      <c r="B79" s="6" t="s">
        <v>12</v>
      </c>
      <c r="C79" s="12">
        <v>337.46153846153845</v>
      </c>
      <c r="D79" s="12">
        <f t="shared" ref="D79:I79" si="17">D48/D66</f>
        <v>381.375</v>
      </c>
      <c r="E79" s="12">
        <f t="shared" si="17"/>
        <v>345.14634146341467</v>
      </c>
      <c r="F79" s="12">
        <f t="shared" si="17"/>
        <v>355.65</v>
      </c>
      <c r="G79" s="12">
        <f t="shared" si="17"/>
        <v>347.63414634146341</v>
      </c>
      <c r="H79" s="12">
        <f t="shared" si="17"/>
        <v>359.78571428571428</v>
      </c>
      <c r="I79" s="12">
        <f t="shared" si="17"/>
        <v>347.1521739130435</v>
      </c>
      <c r="J79" s="12">
        <f t="shared" ref="J79" si="18">J48/J66</f>
        <v>317</v>
      </c>
      <c r="K79" s="12">
        <f t="shared" ref="K79" si="19">AVERAGE(F79:J79)</f>
        <v>345.44440690804424</v>
      </c>
    </row>
    <row r="80" spans="1:24" x14ac:dyDescent="0.2">
      <c r="A80" t="s">
        <v>56</v>
      </c>
      <c r="C80" s="10"/>
      <c r="D80" s="10"/>
      <c r="E80" s="10"/>
      <c r="F80" s="10"/>
      <c r="G80" s="10"/>
      <c r="H80" s="5"/>
      <c r="I80" s="5"/>
      <c r="J80" s="99"/>
      <c r="K80" s="10"/>
    </row>
    <row r="81" spans="1:10" x14ac:dyDescent="0.2">
      <c r="A81" t="s">
        <v>56</v>
      </c>
      <c r="H81" s="5"/>
      <c r="I81" s="5"/>
      <c r="J81" s="99"/>
    </row>
    <row r="83" spans="1:10" x14ac:dyDescent="0.2">
      <c r="B83" s="2"/>
    </row>
  </sheetData>
  <mergeCells count="6">
    <mergeCell ref="N9:X10"/>
    <mergeCell ref="N12:X15"/>
    <mergeCell ref="N60:X61"/>
    <mergeCell ref="N29:X31"/>
    <mergeCell ref="N63:X66"/>
    <mergeCell ref="N17:X20"/>
  </mergeCells>
  <phoneticPr fontId="11" type="noConversion"/>
  <pageMargins left="0.8" right="0.25" top="0.5" bottom="0.5"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K57" sqref="K57"/>
    </sheetView>
  </sheetViews>
  <sheetFormatPr defaultRowHeight="12.75" x14ac:dyDescent="0.2"/>
  <cols>
    <col min="1" max="1" width="10.140625" bestFit="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t="s">
        <v>58</v>
      </c>
      <c r="B1" s="15" t="s">
        <v>0</v>
      </c>
      <c r="C1" s="15"/>
      <c r="D1" s="15"/>
      <c r="E1" s="15"/>
      <c r="F1" s="20"/>
      <c r="G1" s="20"/>
      <c r="H1" s="20"/>
      <c r="I1" s="20"/>
      <c r="J1" s="20"/>
      <c r="K1" s="20"/>
    </row>
    <row r="2" spans="1:24" x14ac:dyDescent="0.2">
      <c r="A2" t="s">
        <v>58</v>
      </c>
      <c r="B2" s="15" t="s">
        <v>91</v>
      </c>
      <c r="C2" s="15"/>
      <c r="D2" s="15"/>
      <c r="E2" s="15"/>
      <c r="F2" s="48"/>
      <c r="G2" s="48"/>
      <c r="H2" s="48"/>
      <c r="I2" s="48"/>
      <c r="J2" s="48"/>
      <c r="K2" s="20"/>
    </row>
    <row r="3" spans="1:24" x14ac:dyDescent="0.2">
      <c r="A3" t="s">
        <v>58</v>
      </c>
    </row>
    <row r="4" spans="1:24" x14ac:dyDescent="0.2">
      <c r="A4" t="s">
        <v>58</v>
      </c>
      <c r="B4" s="113" t="s">
        <v>109</v>
      </c>
      <c r="C4" s="15"/>
      <c r="D4" s="15"/>
      <c r="E4" s="15"/>
      <c r="F4" s="15"/>
      <c r="G4" s="15"/>
      <c r="H4" s="15"/>
      <c r="I4" s="15"/>
      <c r="J4" s="113"/>
      <c r="K4" s="15"/>
    </row>
    <row r="5" spans="1:24" x14ac:dyDescent="0.2">
      <c r="A5" t="s">
        <v>58</v>
      </c>
      <c r="B5" s="1"/>
      <c r="C5" s="1"/>
      <c r="D5" s="1"/>
      <c r="E5" s="1"/>
      <c r="F5" s="1"/>
      <c r="H5" s="80"/>
      <c r="I5" s="88"/>
      <c r="J5" s="88"/>
      <c r="K5" s="87"/>
    </row>
    <row r="6" spans="1:24" ht="18" x14ac:dyDescent="0.25">
      <c r="A6" t="s">
        <v>58</v>
      </c>
      <c r="B6" s="9" t="s">
        <v>37</v>
      </c>
      <c r="C6" s="1"/>
      <c r="D6" s="75"/>
      <c r="F6" s="1"/>
      <c r="G6" s="1"/>
      <c r="H6" s="80"/>
      <c r="I6" s="88"/>
      <c r="J6" s="88"/>
      <c r="K6" s="39"/>
    </row>
    <row r="7" spans="1:24" x14ac:dyDescent="0.2">
      <c r="A7" t="s">
        <v>58</v>
      </c>
      <c r="B7" s="1"/>
      <c r="C7" s="1"/>
      <c r="D7" s="1"/>
      <c r="E7" s="1"/>
      <c r="F7" s="1"/>
      <c r="G7" s="1"/>
      <c r="H7" s="80"/>
      <c r="I7" s="88"/>
      <c r="J7" s="88"/>
    </row>
    <row r="8" spans="1:24" x14ac:dyDescent="0.2">
      <c r="A8" t="s">
        <v>58</v>
      </c>
    </row>
    <row r="9" spans="1:24" x14ac:dyDescent="0.2">
      <c r="A9" t="s">
        <v>58</v>
      </c>
      <c r="B9" s="2" t="s">
        <v>17</v>
      </c>
      <c r="N9" s="131" t="s">
        <v>102</v>
      </c>
      <c r="O9" s="131"/>
      <c r="P9" s="131"/>
      <c r="Q9" s="131"/>
      <c r="R9" s="131"/>
      <c r="S9" s="131"/>
      <c r="T9" s="131"/>
      <c r="U9" s="131"/>
      <c r="V9" s="131"/>
      <c r="W9" s="131"/>
      <c r="X9" s="131"/>
    </row>
    <row r="10" spans="1:24" x14ac:dyDescent="0.2">
      <c r="A10" t="s">
        <v>58</v>
      </c>
      <c r="N10" s="131"/>
      <c r="O10" s="131"/>
      <c r="P10" s="131"/>
      <c r="Q10" s="131"/>
      <c r="R10" s="131"/>
      <c r="S10" s="131"/>
      <c r="T10" s="131"/>
      <c r="U10" s="131"/>
      <c r="V10" s="131"/>
      <c r="W10" s="131"/>
      <c r="X10" s="131"/>
    </row>
    <row r="11" spans="1:24" x14ac:dyDescent="0.2">
      <c r="A11" t="s">
        <v>58</v>
      </c>
      <c r="B11" s="3" t="s">
        <v>20</v>
      </c>
      <c r="C11" s="5" t="s">
        <v>67</v>
      </c>
      <c r="D11" s="5" t="s">
        <v>68</v>
      </c>
      <c r="E11" s="5" t="s">
        <v>82</v>
      </c>
      <c r="F11" s="5" t="s">
        <v>85</v>
      </c>
      <c r="G11" s="5" t="s">
        <v>89</v>
      </c>
      <c r="H11" s="5" t="s">
        <v>92</v>
      </c>
      <c r="I11" s="5" t="s">
        <v>93</v>
      </c>
      <c r="J11" s="99" t="s">
        <v>140</v>
      </c>
      <c r="K11" s="4" t="s">
        <v>94</v>
      </c>
    </row>
    <row r="12" spans="1:24" x14ac:dyDescent="0.2">
      <c r="A12" t="s">
        <v>58</v>
      </c>
      <c r="B12" s="6" t="s">
        <v>2</v>
      </c>
      <c r="C12" s="6"/>
      <c r="D12" s="6"/>
      <c r="E12" s="6"/>
      <c r="F12" s="6"/>
      <c r="G12" s="6"/>
      <c r="H12" s="6"/>
      <c r="I12" s="6"/>
      <c r="J12" s="6"/>
      <c r="K12" s="6"/>
      <c r="N12" s="132" t="s">
        <v>114</v>
      </c>
      <c r="O12" s="132"/>
      <c r="P12" s="132"/>
      <c r="Q12" s="132"/>
      <c r="R12" s="132"/>
      <c r="S12" s="132"/>
      <c r="T12" s="132"/>
      <c r="U12" s="132"/>
      <c r="V12" s="132"/>
      <c r="W12" s="132"/>
      <c r="X12" s="132"/>
    </row>
    <row r="13" spans="1:24" x14ac:dyDescent="0.2">
      <c r="A13" t="s">
        <v>58</v>
      </c>
      <c r="B13" s="6" t="s">
        <v>3</v>
      </c>
      <c r="C13" s="6">
        <v>36</v>
      </c>
      <c r="D13" s="6">
        <v>35</v>
      </c>
      <c r="E13" s="6">
        <v>69</v>
      </c>
      <c r="F13" s="6">
        <v>60</v>
      </c>
      <c r="G13" s="6">
        <v>42</v>
      </c>
      <c r="H13" s="6">
        <v>35</v>
      </c>
      <c r="I13" s="6">
        <v>36</v>
      </c>
      <c r="J13" s="6">
        <v>33</v>
      </c>
      <c r="K13" s="12">
        <f>AVERAGE(F13:J13)</f>
        <v>41.2</v>
      </c>
      <c r="N13" s="132"/>
      <c r="O13" s="132"/>
      <c r="P13" s="132"/>
      <c r="Q13" s="132"/>
      <c r="R13" s="132"/>
      <c r="S13" s="132"/>
      <c r="T13" s="132"/>
      <c r="U13" s="132"/>
      <c r="V13" s="132"/>
      <c r="W13" s="132"/>
      <c r="X13" s="132"/>
    </row>
    <row r="14" spans="1:24" x14ac:dyDescent="0.2">
      <c r="A14" t="s">
        <v>58</v>
      </c>
      <c r="B14" s="6" t="s">
        <v>4</v>
      </c>
      <c r="C14" s="6">
        <v>19</v>
      </c>
      <c r="D14" s="6">
        <v>21</v>
      </c>
      <c r="E14" s="6">
        <v>26</v>
      </c>
      <c r="F14" s="6">
        <v>24</v>
      </c>
      <c r="G14" s="6">
        <v>10</v>
      </c>
      <c r="H14" s="6">
        <v>8</v>
      </c>
      <c r="I14" s="6">
        <v>10</v>
      </c>
      <c r="J14" s="6">
        <v>7</v>
      </c>
      <c r="K14" s="12">
        <f t="shared" ref="K14:K16" si="0">AVERAGE(F14:J14)</f>
        <v>11.8</v>
      </c>
      <c r="N14" s="132"/>
      <c r="O14" s="132"/>
      <c r="P14" s="132"/>
      <c r="Q14" s="132"/>
      <c r="R14" s="132"/>
      <c r="S14" s="132"/>
      <c r="T14" s="132"/>
      <c r="U14" s="132"/>
      <c r="V14" s="132"/>
      <c r="W14" s="132"/>
      <c r="X14" s="132"/>
    </row>
    <row r="15" spans="1:24" x14ac:dyDescent="0.2">
      <c r="A15" t="s">
        <v>58</v>
      </c>
      <c r="B15" s="6" t="s">
        <v>5</v>
      </c>
      <c r="C15" s="6">
        <v>55</v>
      </c>
      <c r="D15" s="6">
        <f>SUM(D13:D14)</f>
        <v>56</v>
      </c>
      <c r="E15" s="6">
        <f>SUM(E13:E14)</f>
        <v>95</v>
      </c>
      <c r="F15" s="6">
        <f>SUM(F13:F14)</f>
        <v>84</v>
      </c>
      <c r="G15" s="6">
        <v>52</v>
      </c>
      <c r="H15" s="6">
        <v>43</v>
      </c>
      <c r="I15" s="6">
        <v>46</v>
      </c>
      <c r="J15" s="6">
        <v>40</v>
      </c>
      <c r="K15" s="12">
        <f t="shared" si="0"/>
        <v>53</v>
      </c>
      <c r="N15" s="132"/>
      <c r="O15" s="132"/>
      <c r="P15" s="132"/>
      <c r="Q15" s="132"/>
      <c r="R15" s="132"/>
      <c r="S15" s="132"/>
      <c r="T15" s="132"/>
      <c r="U15" s="132"/>
      <c r="V15" s="132"/>
      <c r="W15" s="132"/>
      <c r="X15" s="132"/>
    </row>
    <row r="16" spans="1:24" x14ac:dyDescent="0.2">
      <c r="A16" t="s">
        <v>58</v>
      </c>
      <c r="B16" s="11" t="s">
        <v>21</v>
      </c>
      <c r="C16" s="12">
        <v>42.333333333333336</v>
      </c>
      <c r="D16" s="12">
        <f t="shared" ref="D16:I16" si="1">D13+D14/3</f>
        <v>42</v>
      </c>
      <c r="E16" s="12">
        <f t="shared" si="1"/>
        <v>77.666666666666671</v>
      </c>
      <c r="F16" s="12">
        <f t="shared" si="1"/>
        <v>68</v>
      </c>
      <c r="G16" s="12">
        <f t="shared" si="1"/>
        <v>45.333333333333336</v>
      </c>
      <c r="H16" s="12">
        <f t="shared" si="1"/>
        <v>37.666666666666664</v>
      </c>
      <c r="I16" s="12">
        <f t="shared" si="1"/>
        <v>39.333333333333336</v>
      </c>
      <c r="J16" s="12">
        <f t="shared" ref="J16" si="2">J13+J14/3</f>
        <v>35.333333333333336</v>
      </c>
      <c r="K16" s="12">
        <f t="shared" si="0"/>
        <v>45.13333333333334</v>
      </c>
    </row>
    <row r="17" spans="1:24" x14ac:dyDescent="0.2">
      <c r="A17" t="s">
        <v>58</v>
      </c>
      <c r="B17" s="8" t="s">
        <v>25</v>
      </c>
      <c r="N17" s="132" t="s">
        <v>138</v>
      </c>
      <c r="O17" s="132"/>
      <c r="P17" s="132"/>
      <c r="Q17" s="132"/>
      <c r="R17" s="132"/>
      <c r="S17" s="132"/>
      <c r="T17" s="132"/>
      <c r="U17" s="132"/>
      <c r="V17" s="132"/>
      <c r="W17" s="132"/>
      <c r="X17" s="132"/>
    </row>
    <row r="18" spans="1:24" x14ac:dyDescent="0.2">
      <c r="A18" t="s">
        <v>58</v>
      </c>
      <c r="N18" s="132"/>
      <c r="O18" s="132"/>
      <c r="P18" s="132"/>
      <c r="Q18" s="132"/>
      <c r="R18" s="132"/>
      <c r="S18" s="132"/>
      <c r="T18" s="132"/>
      <c r="U18" s="132"/>
      <c r="V18" s="132"/>
      <c r="W18" s="132"/>
      <c r="X18" s="132"/>
    </row>
    <row r="19" spans="1:24" x14ac:dyDescent="0.2">
      <c r="A19" t="s">
        <v>58</v>
      </c>
      <c r="N19" s="132"/>
      <c r="O19" s="132"/>
      <c r="P19" s="132"/>
      <c r="Q19" s="132"/>
      <c r="R19" s="132"/>
      <c r="S19" s="132"/>
      <c r="T19" s="132"/>
      <c r="U19" s="132"/>
      <c r="V19" s="132"/>
      <c r="W19" s="132"/>
      <c r="X19" s="132"/>
    </row>
    <row r="20" spans="1:24" x14ac:dyDescent="0.2">
      <c r="A20" t="s">
        <v>58</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t="s">
        <v>58</v>
      </c>
      <c r="B21" s="6" t="s">
        <v>2</v>
      </c>
      <c r="C21" s="6"/>
      <c r="D21" s="6"/>
      <c r="E21" s="6"/>
      <c r="F21" s="6"/>
      <c r="G21" s="6"/>
      <c r="H21" s="6"/>
      <c r="I21" s="6"/>
      <c r="J21" s="6"/>
      <c r="K21" s="12"/>
    </row>
    <row r="22" spans="1:24" x14ac:dyDescent="0.2">
      <c r="A22" t="s">
        <v>58</v>
      </c>
      <c r="B22" s="6" t="s">
        <v>3</v>
      </c>
      <c r="C22" s="6"/>
      <c r="D22" s="6"/>
      <c r="E22" s="6"/>
      <c r="F22" s="6"/>
      <c r="G22" s="6"/>
      <c r="H22" s="6"/>
      <c r="I22" s="6"/>
      <c r="J22" s="6"/>
      <c r="K22" s="12"/>
    </row>
    <row r="23" spans="1:24" x14ac:dyDescent="0.2">
      <c r="A23" t="s">
        <v>58</v>
      </c>
      <c r="B23" s="6" t="s">
        <v>4</v>
      </c>
      <c r="C23" s="6"/>
      <c r="D23" s="6"/>
      <c r="E23" s="6"/>
      <c r="F23" s="6"/>
      <c r="G23" s="6"/>
      <c r="H23" s="6"/>
      <c r="I23" s="6"/>
      <c r="J23" s="6"/>
      <c r="K23" s="12"/>
    </row>
    <row r="24" spans="1:24" x14ac:dyDescent="0.2">
      <c r="A24" t="s">
        <v>58</v>
      </c>
      <c r="B24" s="6" t="s">
        <v>5</v>
      </c>
      <c r="C24" s="6"/>
      <c r="D24" s="6"/>
      <c r="E24" s="6"/>
      <c r="F24" s="6"/>
      <c r="G24" s="6"/>
      <c r="H24" s="6"/>
      <c r="I24" s="6"/>
      <c r="J24" s="6"/>
      <c r="K24" s="12"/>
    </row>
    <row r="25" spans="1:24" x14ac:dyDescent="0.2">
      <c r="A25" t="s">
        <v>58</v>
      </c>
      <c r="B25" s="11" t="s">
        <v>21</v>
      </c>
      <c r="C25" s="6"/>
      <c r="D25" s="12"/>
      <c r="E25" s="6"/>
      <c r="F25" s="6"/>
      <c r="G25" s="6"/>
      <c r="H25" s="6"/>
      <c r="I25" s="6"/>
      <c r="J25" s="6"/>
      <c r="K25" s="12"/>
    </row>
    <row r="26" spans="1:24" x14ac:dyDescent="0.2">
      <c r="A26" t="s">
        <v>58</v>
      </c>
      <c r="B26" s="8" t="s">
        <v>25</v>
      </c>
      <c r="C26" s="10"/>
      <c r="D26" s="10"/>
      <c r="E26" s="10"/>
      <c r="F26" s="10"/>
      <c r="G26" s="10"/>
      <c r="H26" s="10"/>
      <c r="I26" s="10"/>
      <c r="J26" s="10"/>
      <c r="K26" s="10"/>
    </row>
    <row r="27" spans="1:24" ht="13.5" x14ac:dyDescent="0.25">
      <c r="A27" t="s">
        <v>58</v>
      </c>
      <c r="B27" s="93" t="s">
        <v>95</v>
      </c>
    </row>
    <row r="28" spans="1:24" x14ac:dyDescent="0.2">
      <c r="A28" t="s">
        <v>58</v>
      </c>
    </row>
    <row r="29" spans="1:24" ht="12.75" customHeight="1" x14ac:dyDescent="0.2">
      <c r="A29" t="s">
        <v>58</v>
      </c>
      <c r="B29" s="2" t="s">
        <v>18</v>
      </c>
      <c r="N29" s="128" t="s">
        <v>103</v>
      </c>
      <c r="O29" s="128"/>
      <c r="P29" s="128"/>
      <c r="Q29" s="128"/>
      <c r="R29" s="128"/>
      <c r="S29" s="128"/>
      <c r="T29" s="128"/>
      <c r="U29" s="128"/>
      <c r="V29" s="128"/>
      <c r="W29" s="128"/>
      <c r="X29" s="128"/>
    </row>
    <row r="30" spans="1:24" x14ac:dyDescent="0.2">
      <c r="A30" t="s">
        <v>58</v>
      </c>
      <c r="N30" s="128"/>
      <c r="O30" s="128"/>
      <c r="P30" s="128"/>
      <c r="Q30" s="128"/>
      <c r="R30" s="128"/>
      <c r="S30" s="128"/>
      <c r="T30" s="128"/>
      <c r="U30" s="128"/>
      <c r="V30" s="128"/>
      <c r="W30" s="128"/>
      <c r="X30" s="128"/>
    </row>
    <row r="31" spans="1:24" x14ac:dyDescent="0.2">
      <c r="A31" t="s">
        <v>58</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58</v>
      </c>
      <c r="B32" s="21" t="s">
        <v>1</v>
      </c>
      <c r="C32" s="6">
        <v>14</v>
      </c>
      <c r="D32" s="6">
        <v>9</v>
      </c>
      <c r="E32" s="6">
        <v>9</v>
      </c>
      <c r="F32" s="6">
        <v>11</v>
      </c>
      <c r="G32" s="6">
        <v>12</v>
      </c>
      <c r="H32" s="6">
        <v>11</v>
      </c>
      <c r="I32" s="6">
        <v>13</v>
      </c>
      <c r="J32" s="6">
        <v>3</v>
      </c>
      <c r="K32" s="12">
        <f t="shared" ref="K32:K33" si="3">AVERAGE(F32:J32)</f>
        <v>10</v>
      </c>
    </row>
    <row r="33" spans="1:11" x14ac:dyDescent="0.2">
      <c r="A33" t="s">
        <v>58</v>
      </c>
      <c r="B33" s="21" t="s">
        <v>11</v>
      </c>
      <c r="C33" s="6"/>
      <c r="D33" s="6"/>
      <c r="E33" s="6"/>
      <c r="F33" s="6"/>
      <c r="G33" s="6"/>
      <c r="H33" s="6"/>
      <c r="I33" s="6"/>
      <c r="J33" s="6">
        <v>0</v>
      </c>
      <c r="K33" s="12">
        <f t="shared" si="3"/>
        <v>0</v>
      </c>
    </row>
    <row r="34" spans="1:11" ht="12.75" customHeight="1" x14ac:dyDescent="0.25">
      <c r="A34" t="s">
        <v>58</v>
      </c>
      <c r="B34" s="93"/>
      <c r="K34" s="111"/>
    </row>
    <row r="35" spans="1:11" x14ac:dyDescent="0.2">
      <c r="A35" t="s">
        <v>58</v>
      </c>
    </row>
    <row r="36" spans="1:11" x14ac:dyDescent="0.2">
      <c r="A36" t="s">
        <v>58</v>
      </c>
      <c r="B36" s="2" t="s">
        <v>19</v>
      </c>
    </row>
    <row r="37" spans="1:11" x14ac:dyDescent="0.2">
      <c r="A37" t="s">
        <v>58</v>
      </c>
    </row>
    <row r="38" spans="1:11" x14ac:dyDescent="0.2">
      <c r="A38" t="s">
        <v>58</v>
      </c>
      <c r="C38" s="5" t="s">
        <v>67</v>
      </c>
      <c r="D38" s="5" t="s">
        <v>68</v>
      </c>
      <c r="E38" s="5" t="s">
        <v>82</v>
      </c>
      <c r="F38" s="5" t="s">
        <v>85</v>
      </c>
      <c r="G38" s="5" t="s">
        <v>89</v>
      </c>
      <c r="H38" s="5" t="s">
        <v>92</v>
      </c>
      <c r="I38" s="5" t="s">
        <v>93</v>
      </c>
      <c r="J38" s="99" t="s">
        <v>140</v>
      </c>
      <c r="K38" s="4" t="s">
        <v>94</v>
      </c>
    </row>
    <row r="39" spans="1:11" x14ac:dyDescent="0.2">
      <c r="A39" t="s">
        <v>58</v>
      </c>
      <c r="B39" s="21" t="s">
        <v>1</v>
      </c>
      <c r="C39" s="12">
        <v>3.9285714285714284</v>
      </c>
      <c r="D39" s="12">
        <f t="shared" ref="D39:J39" si="4">D15/D32</f>
        <v>6.2222222222222223</v>
      </c>
      <c r="E39" s="12">
        <f t="shared" si="4"/>
        <v>10.555555555555555</v>
      </c>
      <c r="F39" s="12">
        <f t="shared" si="4"/>
        <v>7.6363636363636367</v>
      </c>
      <c r="G39" s="12">
        <f t="shared" si="4"/>
        <v>4.333333333333333</v>
      </c>
      <c r="H39" s="12">
        <f t="shared" si="4"/>
        <v>3.9090909090909092</v>
      </c>
      <c r="I39" s="12">
        <f t="shared" si="4"/>
        <v>3.5384615384615383</v>
      </c>
      <c r="J39" s="12">
        <f t="shared" si="4"/>
        <v>13.333333333333334</v>
      </c>
      <c r="K39" s="12">
        <f t="shared" ref="K39" si="5">AVERAGE(F39:J39)</f>
        <v>6.5501165501165506</v>
      </c>
    </row>
    <row r="40" spans="1:11" x14ac:dyDescent="0.2">
      <c r="A40" t="s">
        <v>58</v>
      </c>
      <c r="B40" s="21" t="s">
        <v>11</v>
      </c>
      <c r="C40" s="12"/>
      <c r="D40" s="12"/>
      <c r="E40" s="6"/>
      <c r="F40" s="6"/>
      <c r="G40" s="6"/>
      <c r="H40" s="6"/>
      <c r="I40" s="6"/>
      <c r="J40" s="6"/>
      <c r="K40" s="12"/>
    </row>
    <row r="41" spans="1:11" x14ac:dyDescent="0.2">
      <c r="A41" t="s">
        <v>58</v>
      </c>
      <c r="B41" s="10"/>
      <c r="C41" s="10"/>
      <c r="D41" s="10"/>
      <c r="E41" s="10"/>
      <c r="F41" s="10"/>
      <c r="G41" s="10"/>
      <c r="H41" s="10"/>
      <c r="I41" s="10"/>
      <c r="J41" s="10"/>
      <c r="K41" s="10"/>
    </row>
    <row r="42" spans="1:11" x14ac:dyDescent="0.2">
      <c r="A42" t="s">
        <v>58</v>
      </c>
    </row>
    <row r="43" spans="1:11" x14ac:dyDescent="0.2">
      <c r="A43" t="s">
        <v>58</v>
      </c>
      <c r="B43" s="2" t="s">
        <v>7</v>
      </c>
    </row>
    <row r="44" spans="1:11" x14ac:dyDescent="0.2">
      <c r="A44" t="s">
        <v>58</v>
      </c>
    </row>
    <row r="45" spans="1:11" x14ac:dyDescent="0.2">
      <c r="A45" t="s">
        <v>58</v>
      </c>
      <c r="B45" s="7"/>
      <c r="C45" s="5" t="s">
        <v>67</v>
      </c>
      <c r="D45" s="5" t="s">
        <v>68</v>
      </c>
      <c r="E45" s="5" t="s">
        <v>82</v>
      </c>
      <c r="F45" s="5" t="s">
        <v>85</v>
      </c>
      <c r="G45" s="5" t="s">
        <v>89</v>
      </c>
      <c r="H45" s="5" t="s">
        <v>92</v>
      </c>
      <c r="I45" s="5" t="s">
        <v>93</v>
      </c>
      <c r="J45" s="99" t="s">
        <v>140</v>
      </c>
      <c r="K45" s="4" t="s">
        <v>94</v>
      </c>
    </row>
    <row r="46" spans="1:11" x14ac:dyDescent="0.2">
      <c r="A46" t="s">
        <v>58</v>
      </c>
      <c r="B46" s="6" t="s">
        <v>20</v>
      </c>
      <c r="C46" s="73">
        <v>4614</v>
      </c>
      <c r="D46" s="73">
        <v>4878</v>
      </c>
      <c r="E46" s="73">
        <v>4866</v>
      </c>
      <c r="F46" s="73">
        <v>4674</v>
      </c>
      <c r="G46" s="73">
        <v>4842</v>
      </c>
      <c r="H46" s="73">
        <v>5511</v>
      </c>
      <c r="I46" s="73">
        <v>4741</v>
      </c>
      <c r="J46" s="102">
        <v>4975</v>
      </c>
      <c r="K46" s="124">
        <f t="shared" ref="K46:K48" si="6">AVERAGE(F46:J46)</f>
        <v>4948.6000000000004</v>
      </c>
    </row>
    <row r="47" spans="1:11" x14ac:dyDescent="0.2">
      <c r="A47" t="s">
        <v>58</v>
      </c>
      <c r="B47" s="6" t="s">
        <v>11</v>
      </c>
      <c r="C47" s="73"/>
      <c r="D47" s="73">
        <v>3</v>
      </c>
      <c r="E47" s="73"/>
      <c r="F47" s="73">
        <v>12</v>
      </c>
      <c r="G47" s="73"/>
      <c r="H47" s="73">
        <v>9</v>
      </c>
      <c r="I47" s="73">
        <v>15</v>
      </c>
      <c r="J47" s="102">
        <v>3</v>
      </c>
      <c r="K47" s="124">
        <f t="shared" si="6"/>
        <v>9.75</v>
      </c>
    </row>
    <row r="48" spans="1:11" x14ac:dyDescent="0.2">
      <c r="A48" t="s">
        <v>58</v>
      </c>
      <c r="B48" s="6" t="s">
        <v>5</v>
      </c>
      <c r="C48" s="73">
        <v>4614</v>
      </c>
      <c r="D48" s="73">
        <f>SUM(D46:D47)</f>
        <v>4881</v>
      </c>
      <c r="E48" s="73">
        <v>4866</v>
      </c>
      <c r="F48" s="73">
        <v>4686</v>
      </c>
      <c r="G48" s="73">
        <v>4842</v>
      </c>
      <c r="H48" s="73">
        <v>5520</v>
      </c>
      <c r="I48" s="73">
        <v>4756</v>
      </c>
      <c r="J48" s="102">
        <v>4978</v>
      </c>
      <c r="K48" s="124">
        <f t="shared" si="6"/>
        <v>4956.3999999999996</v>
      </c>
    </row>
    <row r="49" spans="1:24" x14ac:dyDescent="0.2">
      <c r="A49" t="s">
        <v>58</v>
      </c>
    </row>
    <row r="50" spans="1:24" x14ac:dyDescent="0.2">
      <c r="A50" t="s">
        <v>58</v>
      </c>
    </row>
    <row r="51" spans="1:24" x14ac:dyDescent="0.2">
      <c r="A51" t="s">
        <v>58</v>
      </c>
      <c r="B51" s="2" t="s">
        <v>8</v>
      </c>
    </row>
    <row r="52" spans="1:24" x14ac:dyDescent="0.2">
      <c r="A52" t="s">
        <v>58</v>
      </c>
    </row>
    <row r="53" spans="1:24" x14ac:dyDescent="0.2">
      <c r="A53" t="s">
        <v>58</v>
      </c>
      <c r="B53" s="7"/>
      <c r="C53" s="5" t="s">
        <v>67</v>
      </c>
      <c r="D53" s="5" t="s">
        <v>68</v>
      </c>
      <c r="E53" s="5" t="s">
        <v>82</v>
      </c>
      <c r="F53" s="5" t="s">
        <v>85</v>
      </c>
      <c r="G53" s="5" t="s">
        <v>89</v>
      </c>
      <c r="H53" s="5" t="s">
        <v>92</v>
      </c>
      <c r="I53" s="5" t="s">
        <v>93</v>
      </c>
      <c r="J53" s="99" t="s">
        <v>140</v>
      </c>
      <c r="K53" s="4" t="s">
        <v>94</v>
      </c>
    </row>
    <row r="54" spans="1:24" x14ac:dyDescent="0.2">
      <c r="A54" t="s">
        <v>58</v>
      </c>
      <c r="B54" s="6" t="s">
        <v>9</v>
      </c>
      <c r="C54" s="6">
        <v>34</v>
      </c>
      <c r="D54" s="6">
        <v>33</v>
      </c>
      <c r="E54" s="6">
        <v>32</v>
      </c>
      <c r="F54" s="6">
        <v>29</v>
      </c>
      <c r="G54" s="6">
        <v>30</v>
      </c>
      <c r="H54" s="6">
        <v>31</v>
      </c>
      <c r="I54" s="6">
        <v>21</v>
      </c>
      <c r="J54" s="6">
        <v>21</v>
      </c>
      <c r="K54" s="12">
        <f t="shared" ref="K54:K55" si="7">AVERAGE(F54:J54)</f>
        <v>26.4</v>
      </c>
    </row>
    <row r="55" spans="1:24" x14ac:dyDescent="0.2">
      <c r="A55" t="s">
        <v>58</v>
      </c>
      <c r="B55" s="6" t="s">
        <v>10</v>
      </c>
      <c r="C55" s="6">
        <v>24</v>
      </c>
      <c r="D55" s="6">
        <v>23</v>
      </c>
      <c r="E55" s="6">
        <v>26</v>
      </c>
      <c r="F55" s="6">
        <v>25</v>
      </c>
      <c r="G55" s="6">
        <v>19</v>
      </c>
      <c r="H55" s="6">
        <v>17</v>
      </c>
      <c r="I55" s="6">
        <v>21</v>
      </c>
      <c r="J55" s="6">
        <v>18</v>
      </c>
      <c r="K55" s="12">
        <f t="shared" si="7"/>
        <v>20</v>
      </c>
    </row>
    <row r="56" spans="1:24" x14ac:dyDescent="0.2">
      <c r="A56" t="s">
        <v>58</v>
      </c>
      <c r="B56" s="6" t="s">
        <v>11</v>
      </c>
      <c r="C56" s="27"/>
      <c r="D56" s="27"/>
      <c r="E56" s="27"/>
      <c r="F56" s="27"/>
      <c r="G56" s="27"/>
      <c r="H56" s="27"/>
      <c r="I56" s="27"/>
      <c r="J56" s="27"/>
      <c r="K56" s="12"/>
    </row>
    <row r="57" spans="1:24" x14ac:dyDescent="0.2">
      <c r="A57" t="s">
        <v>58</v>
      </c>
      <c r="B57" s="16" t="s">
        <v>22</v>
      </c>
    </row>
    <row r="58" spans="1:24" x14ac:dyDescent="0.2">
      <c r="A58" t="s">
        <v>58</v>
      </c>
    </row>
    <row r="59" spans="1:24" x14ac:dyDescent="0.2">
      <c r="A59" t="s">
        <v>58</v>
      </c>
    </row>
    <row r="60" spans="1:24" x14ac:dyDescent="0.2">
      <c r="A60" t="s">
        <v>58</v>
      </c>
      <c r="B60" s="2" t="s">
        <v>24</v>
      </c>
      <c r="D60" s="78" t="s">
        <v>90</v>
      </c>
      <c r="N60" s="128" t="s">
        <v>101</v>
      </c>
      <c r="O60" s="128"/>
      <c r="P60" s="128"/>
      <c r="Q60" s="128"/>
      <c r="R60" s="128"/>
      <c r="S60" s="128"/>
      <c r="T60" s="128"/>
      <c r="U60" s="128"/>
      <c r="V60" s="128"/>
      <c r="W60" s="128"/>
      <c r="X60" s="128"/>
    </row>
    <row r="61" spans="1:24" x14ac:dyDescent="0.2">
      <c r="A61" t="s">
        <v>58</v>
      </c>
      <c r="B61" s="104" t="s">
        <v>100</v>
      </c>
      <c r="N61" s="128"/>
      <c r="O61" s="128"/>
      <c r="P61" s="128"/>
      <c r="Q61" s="128"/>
      <c r="R61" s="128"/>
      <c r="S61" s="128"/>
      <c r="T61" s="128"/>
      <c r="U61" s="128"/>
      <c r="V61" s="128"/>
      <c r="W61" s="128"/>
      <c r="X61" s="128"/>
    </row>
    <row r="62" spans="1:24" x14ac:dyDescent="0.2">
      <c r="A62" t="s">
        <v>58</v>
      </c>
      <c r="B62" s="7"/>
      <c r="C62" s="5" t="s">
        <v>67</v>
      </c>
      <c r="D62" s="5" t="s">
        <v>68</v>
      </c>
      <c r="E62" s="5" t="s">
        <v>82</v>
      </c>
      <c r="F62" s="5" t="s">
        <v>85</v>
      </c>
      <c r="G62" s="5" t="s">
        <v>89</v>
      </c>
      <c r="H62" s="5" t="s">
        <v>92</v>
      </c>
      <c r="I62" s="5" t="s">
        <v>93</v>
      </c>
      <c r="J62" s="99" t="s">
        <v>140</v>
      </c>
      <c r="K62" s="4" t="s">
        <v>94</v>
      </c>
    </row>
    <row r="63" spans="1:24" x14ac:dyDescent="0.2">
      <c r="A63" t="s">
        <v>58</v>
      </c>
      <c r="B63" s="6" t="s">
        <v>3</v>
      </c>
      <c r="C63" s="17">
        <v>5</v>
      </c>
      <c r="D63" s="17">
        <v>5</v>
      </c>
      <c r="E63" s="17">
        <v>5</v>
      </c>
      <c r="F63" s="17">
        <v>5</v>
      </c>
      <c r="G63" s="17">
        <v>6</v>
      </c>
      <c r="H63" s="17">
        <v>6</v>
      </c>
      <c r="I63" s="17">
        <v>7</v>
      </c>
      <c r="J63" s="17">
        <v>6</v>
      </c>
      <c r="K63" s="12">
        <f t="shared" ref="K63:K66" si="8">AVERAGE(F63:J63)</f>
        <v>6</v>
      </c>
      <c r="N63" s="132" t="s">
        <v>139</v>
      </c>
      <c r="O63" s="132"/>
      <c r="P63" s="132"/>
      <c r="Q63" s="132"/>
      <c r="R63" s="132"/>
      <c r="S63" s="132"/>
      <c r="T63" s="132"/>
      <c r="U63" s="132"/>
      <c r="V63" s="132"/>
      <c r="W63" s="132"/>
      <c r="X63" s="132"/>
    </row>
    <row r="64" spans="1:24" x14ac:dyDescent="0.2">
      <c r="A64" t="s">
        <v>58</v>
      </c>
      <c r="B64" s="6" t="s">
        <v>4</v>
      </c>
      <c r="C64" s="17">
        <v>2</v>
      </c>
      <c r="D64" s="17">
        <v>3</v>
      </c>
      <c r="E64" s="17">
        <v>3</v>
      </c>
      <c r="F64" s="17">
        <v>3</v>
      </c>
      <c r="G64" s="17">
        <v>3</v>
      </c>
      <c r="H64" s="17">
        <v>2</v>
      </c>
      <c r="I64" s="17">
        <v>5</v>
      </c>
      <c r="J64" s="17">
        <v>7</v>
      </c>
      <c r="K64" s="12">
        <f t="shared" si="8"/>
        <v>4</v>
      </c>
      <c r="N64" s="132"/>
      <c r="O64" s="132"/>
      <c r="P64" s="132"/>
      <c r="Q64" s="132"/>
      <c r="R64" s="132"/>
      <c r="S64" s="132"/>
      <c r="T64" s="132"/>
      <c r="U64" s="132"/>
      <c r="V64" s="132"/>
      <c r="W64" s="132"/>
      <c r="X64" s="132"/>
    </row>
    <row r="65" spans="1:24" x14ac:dyDescent="0.2">
      <c r="A65" t="s">
        <v>58</v>
      </c>
      <c r="B65" s="6" t="s">
        <v>5</v>
      </c>
      <c r="C65" s="6">
        <v>7</v>
      </c>
      <c r="D65" s="6">
        <f>SUM(D63:D64)</f>
        <v>8</v>
      </c>
      <c r="E65" s="6">
        <f>SUM(E63:E64)</f>
        <v>8</v>
      </c>
      <c r="F65" s="6">
        <f>SUM(F63:F64)</f>
        <v>8</v>
      </c>
      <c r="G65" s="6">
        <f>SUM(G63:G64)</f>
        <v>9</v>
      </c>
      <c r="H65" s="6">
        <v>8</v>
      </c>
      <c r="I65" s="6">
        <v>12</v>
      </c>
      <c r="J65" s="6">
        <v>13</v>
      </c>
      <c r="K65" s="12">
        <f t="shared" si="8"/>
        <v>10</v>
      </c>
      <c r="N65" s="132"/>
      <c r="O65" s="132"/>
      <c r="P65" s="132"/>
      <c r="Q65" s="132"/>
      <c r="R65" s="132"/>
      <c r="S65" s="132"/>
      <c r="T65" s="132"/>
      <c r="U65" s="132"/>
      <c r="V65" s="132"/>
      <c r="W65" s="132"/>
      <c r="X65" s="132"/>
    </row>
    <row r="66" spans="1:24" x14ac:dyDescent="0.2">
      <c r="A66" t="s">
        <v>58</v>
      </c>
      <c r="B66" s="11" t="s">
        <v>23</v>
      </c>
      <c r="C66" s="12">
        <v>5.666666666666667</v>
      </c>
      <c r="D66" s="12">
        <f t="shared" ref="D66:I66" si="9">D63+D64/3</f>
        <v>6</v>
      </c>
      <c r="E66" s="12">
        <f t="shared" si="9"/>
        <v>6</v>
      </c>
      <c r="F66" s="12">
        <f t="shared" si="9"/>
        <v>6</v>
      </c>
      <c r="G66" s="12">
        <f t="shared" si="9"/>
        <v>7</v>
      </c>
      <c r="H66" s="12">
        <f t="shared" si="9"/>
        <v>6.666666666666667</v>
      </c>
      <c r="I66" s="12">
        <f t="shared" si="9"/>
        <v>8.6666666666666661</v>
      </c>
      <c r="J66" s="12">
        <f t="shared" ref="J66" si="10">J63+J64/3</f>
        <v>8.3333333333333339</v>
      </c>
      <c r="K66" s="12">
        <f t="shared" si="8"/>
        <v>7.3333333333333339</v>
      </c>
      <c r="N66" s="132"/>
      <c r="O66" s="132"/>
      <c r="P66" s="132"/>
      <c r="Q66" s="132"/>
      <c r="R66" s="132"/>
      <c r="S66" s="132"/>
      <c r="T66" s="132"/>
      <c r="U66" s="132"/>
      <c r="V66" s="132"/>
      <c r="W66" s="132"/>
      <c r="X66" s="132"/>
    </row>
    <row r="67" spans="1:24" x14ac:dyDescent="0.2">
      <c r="A67" t="s">
        <v>58</v>
      </c>
      <c r="B67" s="8" t="s">
        <v>26</v>
      </c>
    </row>
    <row r="68" spans="1:24" x14ac:dyDescent="0.2">
      <c r="A68" t="s">
        <v>58</v>
      </c>
    </row>
    <row r="69" spans="1:24" x14ac:dyDescent="0.2">
      <c r="A69" t="s">
        <v>58</v>
      </c>
    </row>
    <row r="70" spans="1:24" x14ac:dyDescent="0.2">
      <c r="A70" t="s">
        <v>58</v>
      </c>
      <c r="B70" s="2" t="s">
        <v>27</v>
      </c>
    </row>
    <row r="71" spans="1:24" x14ac:dyDescent="0.2">
      <c r="A71" t="s">
        <v>58</v>
      </c>
      <c r="B71" s="2"/>
    </row>
    <row r="72" spans="1:24" x14ac:dyDescent="0.2">
      <c r="A72" t="s">
        <v>58</v>
      </c>
      <c r="C72" s="5" t="s">
        <v>67</v>
      </c>
      <c r="D72" s="5" t="s">
        <v>68</v>
      </c>
      <c r="E72" s="5" t="s">
        <v>82</v>
      </c>
      <c r="F72" s="5" t="s">
        <v>85</v>
      </c>
      <c r="G72" s="5" t="s">
        <v>89</v>
      </c>
      <c r="H72" s="5" t="s">
        <v>92</v>
      </c>
      <c r="I72" s="5" t="s">
        <v>93</v>
      </c>
      <c r="J72" s="99" t="s">
        <v>140</v>
      </c>
      <c r="K72" s="4" t="s">
        <v>94</v>
      </c>
    </row>
    <row r="73" spans="1:24" x14ac:dyDescent="0.2">
      <c r="A73" t="s">
        <v>58</v>
      </c>
      <c r="B73" s="6" t="s">
        <v>6</v>
      </c>
      <c r="C73" s="12">
        <v>7.4705882352941178</v>
      </c>
      <c r="D73" s="12">
        <f t="shared" ref="D73:I73" si="11">D16/D66</f>
        <v>7</v>
      </c>
      <c r="E73" s="12">
        <f t="shared" si="11"/>
        <v>12.944444444444445</v>
      </c>
      <c r="F73" s="12">
        <f t="shared" si="11"/>
        <v>11.333333333333334</v>
      </c>
      <c r="G73" s="12">
        <f t="shared" si="11"/>
        <v>6.4761904761904763</v>
      </c>
      <c r="H73" s="12">
        <f t="shared" si="11"/>
        <v>5.6499999999999995</v>
      </c>
      <c r="I73" s="12">
        <f t="shared" si="11"/>
        <v>4.5384615384615392</v>
      </c>
      <c r="J73" s="12">
        <f t="shared" ref="J73" si="12">J16/J66</f>
        <v>4.24</v>
      </c>
      <c r="K73" s="12">
        <f t="shared" ref="K73" si="13">AVERAGE(F73:J73)</f>
        <v>6.4475970695970704</v>
      </c>
    </row>
    <row r="74" spans="1:24" x14ac:dyDescent="0.2">
      <c r="A74" t="s">
        <v>58</v>
      </c>
      <c r="C74" s="10"/>
      <c r="D74" s="10"/>
      <c r="E74" s="10"/>
      <c r="F74" s="10"/>
      <c r="G74" s="10"/>
      <c r="H74" s="10"/>
      <c r="I74" s="10"/>
      <c r="J74" s="10"/>
      <c r="K74" s="10"/>
    </row>
    <row r="75" spans="1:24" x14ac:dyDescent="0.2">
      <c r="A75" t="s">
        <v>58</v>
      </c>
    </row>
    <row r="76" spans="1:24" x14ac:dyDescent="0.2">
      <c r="A76" t="s">
        <v>58</v>
      </c>
      <c r="B76" s="2" t="s">
        <v>14</v>
      </c>
    </row>
    <row r="77" spans="1:24" x14ac:dyDescent="0.2">
      <c r="A77" t="s">
        <v>58</v>
      </c>
      <c r="B77" s="2"/>
    </row>
    <row r="78" spans="1:24" x14ac:dyDescent="0.2">
      <c r="A78" t="s">
        <v>58</v>
      </c>
      <c r="C78" s="5" t="s">
        <v>67</v>
      </c>
      <c r="D78" s="5" t="s">
        <v>68</v>
      </c>
      <c r="E78" s="5" t="s">
        <v>82</v>
      </c>
      <c r="F78" s="5" t="s">
        <v>85</v>
      </c>
      <c r="G78" s="5" t="s">
        <v>85</v>
      </c>
      <c r="H78" s="5" t="s">
        <v>92</v>
      </c>
      <c r="I78" s="5" t="s">
        <v>93</v>
      </c>
      <c r="J78" s="99" t="s">
        <v>140</v>
      </c>
      <c r="K78" s="4" t="s">
        <v>94</v>
      </c>
    </row>
    <row r="79" spans="1:24" x14ac:dyDescent="0.2">
      <c r="A79" t="s">
        <v>58</v>
      </c>
      <c r="B79" s="6" t="s">
        <v>12</v>
      </c>
      <c r="C79" s="12">
        <v>814.23529411764707</v>
      </c>
      <c r="D79" s="12">
        <f t="shared" ref="D79:I79" si="14">D48/D66</f>
        <v>813.5</v>
      </c>
      <c r="E79" s="12">
        <f t="shared" si="14"/>
        <v>811</v>
      </c>
      <c r="F79" s="12">
        <f t="shared" si="14"/>
        <v>781</v>
      </c>
      <c r="G79" s="12">
        <f t="shared" si="14"/>
        <v>691.71428571428567</v>
      </c>
      <c r="H79" s="12">
        <f t="shared" si="14"/>
        <v>828</v>
      </c>
      <c r="I79" s="12">
        <f t="shared" si="14"/>
        <v>548.76923076923083</v>
      </c>
      <c r="J79" s="12">
        <f t="shared" ref="J79" si="15">J48/J66</f>
        <v>597.36</v>
      </c>
      <c r="K79" s="12">
        <f t="shared" ref="K79" si="16">AVERAGE(F79:J79)</f>
        <v>689.36870329670342</v>
      </c>
    </row>
    <row r="80" spans="1:24" x14ac:dyDescent="0.2">
      <c r="A80" t="s">
        <v>58</v>
      </c>
      <c r="C80" s="10"/>
      <c r="D80" s="10"/>
      <c r="E80" s="10"/>
      <c r="F80" s="10"/>
      <c r="G80" s="10"/>
      <c r="H80" s="5"/>
      <c r="I80" s="5"/>
      <c r="J80" s="99"/>
      <c r="K80" s="10"/>
    </row>
    <row r="81" spans="1:10" x14ac:dyDescent="0.2">
      <c r="A81" t="s">
        <v>58</v>
      </c>
      <c r="H81" s="5"/>
      <c r="I81" s="5"/>
      <c r="J81" s="99"/>
    </row>
  </sheetData>
  <mergeCells count="6">
    <mergeCell ref="N9:X10"/>
    <mergeCell ref="N12:X15"/>
    <mergeCell ref="N60:X61"/>
    <mergeCell ref="N29:X31"/>
    <mergeCell ref="N63:X66"/>
    <mergeCell ref="N17:X20"/>
  </mergeCells>
  <phoneticPr fontId="11" type="noConversion"/>
  <pageMargins left="0.8" right="0.25" top="0.5" bottom="0.5"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M50" sqref="M50"/>
    </sheetView>
  </sheetViews>
  <sheetFormatPr defaultRowHeight="12.75" x14ac:dyDescent="0.2"/>
  <cols>
    <col min="1" max="1" width="11.140625" hidden="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s="19" t="s">
        <v>73</v>
      </c>
      <c r="B1" s="15" t="s">
        <v>0</v>
      </c>
      <c r="C1" s="15"/>
      <c r="D1" s="15"/>
      <c r="E1" s="15"/>
      <c r="F1" s="86"/>
      <c r="G1" s="86"/>
      <c r="H1" s="86"/>
      <c r="I1" s="88"/>
      <c r="J1" s="88"/>
      <c r="K1" s="20"/>
    </row>
    <row r="2" spans="1:24" x14ac:dyDescent="0.2">
      <c r="A2" s="19" t="s">
        <v>73</v>
      </c>
      <c r="B2" s="15" t="s">
        <v>91</v>
      </c>
      <c r="C2" s="15"/>
      <c r="D2" s="15"/>
      <c r="E2" s="15"/>
      <c r="F2" s="86"/>
      <c r="G2" s="86"/>
      <c r="H2" s="86"/>
      <c r="I2" s="88"/>
      <c r="J2" s="88"/>
      <c r="K2" s="20"/>
    </row>
    <row r="3" spans="1:24" x14ac:dyDescent="0.2">
      <c r="A3" s="19" t="s">
        <v>73</v>
      </c>
      <c r="K3" s="48"/>
    </row>
    <row r="4" spans="1:24" x14ac:dyDescent="0.2">
      <c r="A4" s="19" t="s">
        <v>73</v>
      </c>
      <c r="B4" s="113" t="s">
        <v>109</v>
      </c>
      <c r="C4" s="15"/>
      <c r="D4" s="15"/>
      <c r="E4" s="15"/>
      <c r="F4" s="86"/>
      <c r="G4" s="86"/>
      <c r="H4" s="86"/>
      <c r="I4" s="88"/>
      <c r="J4" s="88"/>
      <c r="K4" s="15"/>
    </row>
    <row r="5" spans="1:24" x14ac:dyDescent="0.2">
      <c r="A5" s="19" t="s">
        <v>73</v>
      </c>
      <c r="B5" s="1"/>
      <c r="C5" s="1"/>
      <c r="D5" s="1"/>
      <c r="E5" s="1"/>
      <c r="F5" s="1"/>
      <c r="H5" s="80"/>
      <c r="I5" s="88"/>
      <c r="J5" s="88"/>
      <c r="K5" s="87"/>
    </row>
    <row r="6" spans="1:24" ht="18" x14ac:dyDescent="0.25">
      <c r="A6" s="19" t="s">
        <v>73</v>
      </c>
      <c r="B6" s="9" t="s">
        <v>74</v>
      </c>
      <c r="C6" s="1"/>
      <c r="D6" s="75"/>
      <c r="F6" s="1"/>
      <c r="G6" s="1"/>
      <c r="H6" s="80"/>
      <c r="I6" s="88"/>
      <c r="J6" s="88"/>
      <c r="K6" s="39"/>
    </row>
    <row r="7" spans="1:24" ht="12.75" customHeight="1" x14ac:dyDescent="0.2">
      <c r="A7" s="19" t="s">
        <v>73</v>
      </c>
      <c r="B7" s="133"/>
      <c r="C7" s="133"/>
      <c r="D7" s="133"/>
      <c r="E7" s="133"/>
      <c r="F7" s="133"/>
      <c r="G7" s="133"/>
      <c r="H7" s="133"/>
      <c r="I7" s="133"/>
      <c r="J7" s="133"/>
      <c r="K7" s="133"/>
    </row>
    <row r="8" spans="1:24" x14ac:dyDescent="0.2">
      <c r="A8" s="19" t="s">
        <v>73</v>
      </c>
      <c r="B8" s="31"/>
      <c r="C8" s="31"/>
      <c r="D8" s="31"/>
    </row>
    <row r="9" spans="1:24" x14ac:dyDescent="0.2">
      <c r="A9" s="19" t="s">
        <v>73</v>
      </c>
      <c r="B9" s="2" t="s">
        <v>16</v>
      </c>
      <c r="N9" s="131" t="s">
        <v>102</v>
      </c>
      <c r="O9" s="131"/>
      <c r="P9" s="131"/>
      <c r="Q9" s="131"/>
      <c r="R9" s="131"/>
      <c r="S9" s="131"/>
      <c r="T9" s="131"/>
      <c r="U9" s="131"/>
      <c r="V9" s="131"/>
      <c r="W9" s="131"/>
      <c r="X9" s="131"/>
    </row>
    <row r="10" spans="1:24" x14ac:dyDescent="0.2">
      <c r="A10" s="19" t="s">
        <v>73</v>
      </c>
      <c r="N10" s="131"/>
      <c r="O10" s="131"/>
      <c r="P10" s="131"/>
      <c r="Q10" s="131"/>
      <c r="R10" s="131"/>
      <c r="S10" s="131"/>
      <c r="T10" s="131"/>
      <c r="U10" s="131"/>
      <c r="V10" s="131"/>
      <c r="W10" s="131"/>
      <c r="X10" s="131"/>
    </row>
    <row r="11" spans="1:24" x14ac:dyDescent="0.2">
      <c r="A11" s="19" t="s">
        <v>73</v>
      </c>
      <c r="B11" s="3" t="s">
        <v>20</v>
      </c>
      <c r="C11" s="5" t="s">
        <v>67</v>
      </c>
      <c r="D11" s="5" t="s">
        <v>68</v>
      </c>
      <c r="E11" s="5" t="s">
        <v>82</v>
      </c>
      <c r="F11" s="5" t="s">
        <v>85</v>
      </c>
      <c r="G11" s="5" t="s">
        <v>89</v>
      </c>
      <c r="H11" s="5" t="s">
        <v>92</v>
      </c>
      <c r="I11" s="5" t="s">
        <v>93</v>
      </c>
      <c r="J11" s="99" t="s">
        <v>140</v>
      </c>
      <c r="K11" s="4" t="s">
        <v>94</v>
      </c>
    </row>
    <row r="12" spans="1:24" x14ac:dyDescent="0.2">
      <c r="A12" s="19" t="s">
        <v>73</v>
      </c>
      <c r="B12" s="6" t="s">
        <v>2</v>
      </c>
      <c r="C12" s="6"/>
      <c r="D12" s="6"/>
      <c r="E12" s="6"/>
      <c r="F12" s="6"/>
      <c r="G12" s="6"/>
      <c r="H12" s="6"/>
      <c r="I12" s="6"/>
      <c r="J12" s="6"/>
      <c r="K12" s="6"/>
      <c r="N12" s="132" t="s">
        <v>114</v>
      </c>
      <c r="O12" s="132"/>
      <c r="P12" s="132"/>
      <c r="Q12" s="132"/>
      <c r="R12" s="132"/>
      <c r="S12" s="132"/>
      <c r="T12" s="132"/>
      <c r="U12" s="132"/>
      <c r="V12" s="132"/>
      <c r="W12" s="132"/>
      <c r="X12" s="132"/>
    </row>
    <row r="13" spans="1:24" x14ac:dyDescent="0.2">
      <c r="A13" s="19" t="s">
        <v>73</v>
      </c>
      <c r="B13" s="6" t="s">
        <v>3</v>
      </c>
      <c r="C13" s="6">
        <v>31</v>
      </c>
      <c r="D13" s="6">
        <v>35</v>
      </c>
      <c r="E13" s="6">
        <v>32</v>
      </c>
      <c r="F13" s="6">
        <v>35</v>
      </c>
      <c r="G13" s="6">
        <v>45</v>
      </c>
      <c r="H13" s="6">
        <v>46</v>
      </c>
      <c r="I13" s="6">
        <v>49</v>
      </c>
      <c r="J13" s="6">
        <v>52</v>
      </c>
      <c r="K13" s="12">
        <f>AVERAGE(F13:J13)</f>
        <v>45.4</v>
      </c>
      <c r="N13" s="132"/>
      <c r="O13" s="132"/>
      <c r="P13" s="132"/>
      <c r="Q13" s="132"/>
      <c r="R13" s="132"/>
      <c r="S13" s="132"/>
      <c r="T13" s="132"/>
      <c r="U13" s="132"/>
      <c r="V13" s="132"/>
      <c r="W13" s="132"/>
      <c r="X13" s="132"/>
    </row>
    <row r="14" spans="1:24" x14ac:dyDescent="0.2">
      <c r="A14" s="19" t="s">
        <v>73</v>
      </c>
      <c r="B14" s="6" t="s">
        <v>4</v>
      </c>
      <c r="C14" s="6">
        <v>28</v>
      </c>
      <c r="D14" s="6">
        <v>16</v>
      </c>
      <c r="E14" s="6">
        <v>21</v>
      </c>
      <c r="F14" s="6">
        <v>21</v>
      </c>
      <c r="G14" s="6">
        <v>8</v>
      </c>
      <c r="H14" s="6">
        <v>10</v>
      </c>
      <c r="I14" s="6">
        <v>12</v>
      </c>
      <c r="J14" s="6">
        <v>7</v>
      </c>
      <c r="K14" s="12">
        <f t="shared" ref="K14:K16" si="0">AVERAGE(F14:J14)</f>
        <v>11.6</v>
      </c>
      <c r="N14" s="132"/>
      <c r="O14" s="132"/>
      <c r="P14" s="132"/>
      <c r="Q14" s="132"/>
      <c r="R14" s="132"/>
      <c r="S14" s="132"/>
      <c r="T14" s="132"/>
      <c r="U14" s="132"/>
      <c r="V14" s="132"/>
      <c r="W14" s="132"/>
      <c r="X14" s="132"/>
    </row>
    <row r="15" spans="1:24" x14ac:dyDescent="0.2">
      <c r="A15" s="19" t="s">
        <v>73</v>
      </c>
      <c r="B15" s="6" t="s">
        <v>5</v>
      </c>
      <c r="C15" s="6">
        <f>SUM(C13:C14)</f>
        <v>59</v>
      </c>
      <c r="D15" s="6">
        <f>SUM(D13:D14)</f>
        <v>51</v>
      </c>
      <c r="E15" s="6">
        <f>SUM(E13:E14)</f>
        <v>53</v>
      </c>
      <c r="F15" s="6">
        <f>SUM(F13:F14)</f>
        <v>56</v>
      </c>
      <c r="G15" s="6">
        <v>53</v>
      </c>
      <c r="H15" s="6">
        <v>56</v>
      </c>
      <c r="I15" s="6">
        <v>61</v>
      </c>
      <c r="J15" s="6">
        <v>59</v>
      </c>
      <c r="K15" s="12">
        <f t="shared" si="0"/>
        <v>57</v>
      </c>
      <c r="N15" s="132"/>
      <c r="O15" s="132"/>
      <c r="P15" s="132"/>
      <c r="Q15" s="132"/>
      <c r="R15" s="132"/>
      <c r="S15" s="132"/>
      <c r="T15" s="132"/>
      <c r="U15" s="132"/>
      <c r="V15" s="132"/>
      <c r="W15" s="132"/>
      <c r="X15" s="132"/>
    </row>
    <row r="16" spans="1:24" x14ac:dyDescent="0.2">
      <c r="A16" s="19" t="s">
        <v>73</v>
      </c>
      <c r="B16" s="11" t="s">
        <v>21</v>
      </c>
      <c r="C16" s="12">
        <f t="shared" ref="C16:I16" si="1">C13+C14/3</f>
        <v>40.333333333333336</v>
      </c>
      <c r="D16" s="12">
        <f t="shared" si="1"/>
        <v>40.333333333333336</v>
      </c>
      <c r="E16" s="12">
        <f t="shared" si="1"/>
        <v>39</v>
      </c>
      <c r="F16" s="12">
        <f t="shared" si="1"/>
        <v>42</v>
      </c>
      <c r="G16" s="12">
        <f t="shared" si="1"/>
        <v>47.666666666666664</v>
      </c>
      <c r="H16" s="12">
        <f t="shared" si="1"/>
        <v>49.333333333333336</v>
      </c>
      <c r="I16" s="12">
        <f t="shared" si="1"/>
        <v>53</v>
      </c>
      <c r="J16" s="12">
        <f t="shared" ref="J16" si="2">J13+J14/3</f>
        <v>54.333333333333336</v>
      </c>
      <c r="K16" s="12">
        <f t="shared" si="0"/>
        <v>49.266666666666666</v>
      </c>
    </row>
    <row r="17" spans="1:24" x14ac:dyDescent="0.2">
      <c r="A17" s="19" t="s">
        <v>73</v>
      </c>
      <c r="B17" s="8" t="s">
        <v>25</v>
      </c>
      <c r="N17" s="132" t="s">
        <v>138</v>
      </c>
      <c r="O17" s="132"/>
      <c r="P17" s="132"/>
      <c r="Q17" s="132"/>
      <c r="R17" s="132"/>
      <c r="S17" s="132"/>
      <c r="T17" s="132"/>
      <c r="U17" s="132"/>
      <c r="V17" s="132"/>
      <c r="W17" s="132"/>
      <c r="X17" s="132"/>
    </row>
    <row r="18" spans="1:24" x14ac:dyDescent="0.2">
      <c r="A18" s="19" t="s">
        <v>73</v>
      </c>
      <c r="N18" s="132"/>
      <c r="O18" s="132"/>
      <c r="P18" s="132"/>
      <c r="Q18" s="132"/>
      <c r="R18" s="132"/>
      <c r="S18" s="132"/>
      <c r="T18" s="132"/>
      <c r="U18" s="132"/>
      <c r="V18" s="132"/>
      <c r="W18" s="132"/>
      <c r="X18" s="132"/>
    </row>
    <row r="19" spans="1:24" x14ac:dyDescent="0.2">
      <c r="A19" s="19" t="s">
        <v>73</v>
      </c>
      <c r="N19" s="132"/>
      <c r="O19" s="132"/>
      <c r="P19" s="132"/>
      <c r="Q19" s="132"/>
      <c r="R19" s="132"/>
      <c r="S19" s="132"/>
      <c r="T19" s="132"/>
      <c r="U19" s="132"/>
      <c r="V19" s="132"/>
      <c r="W19" s="132"/>
      <c r="X19" s="132"/>
    </row>
    <row r="20" spans="1:24" x14ac:dyDescent="0.2">
      <c r="A20" s="19" t="s">
        <v>73</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s="19" t="s">
        <v>73</v>
      </c>
      <c r="B21" s="6" t="s">
        <v>2</v>
      </c>
      <c r="C21" s="6"/>
      <c r="D21" s="6"/>
      <c r="E21" s="6"/>
      <c r="F21" s="6"/>
      <c r="G21" s="6"/>
      <c r="H21" s="6"/>
      <c r="I21" s="6"/>
      <c r="J21" s="6"/>
      <c r="K21" s="12"/>
    </row>
    <row r="22" spans="1:24" x14ac:dyDescent="0.2">
      <c r="A22" s="19" t="s">
        <v>73</v>
      </c>
      <c r="B22" s="6" t="s">
        <v>3</v>
      </c>
      <c r="C22" s="6"/>
      <c r="D22" s="6"/>
      <c r="E22" s="6"/>
      <c r="F22" s="6"/>
      <c r="G22" s="6"/>
      <c r="H22" s="6"/>
      <c r="I22" s="6"/>
      <c r="J22" s="6"/>
      <c r="K22" s="12"/>
    </row>
    <row r="23" spans="1:24" x14ac:dyDescent="0.2">
      <c r="A23" s="19" t="s">
        <v>73</v>
      </c>
      <c r="B23" s="6" t="s">
        <v>4</v>
      </c>
      <c r="C23" s="6"/>
      <c r="D23" s="6"/>
      <c r="E23" s="6"/>
      <c r="F23" s="6"/>
      <c r="G23" s="6"/>
      <c r="H23" s="6"/>
      <c r="I23" s="6"/>
      <c r="J23" s="6"/>
      <c r="K23" s="12"/>
    </row>
    <row r="24" spans="1:24" x14ac:dyDescent="0.2">
      <c r="A24" s="19" t="s">
        <v>73</v>
      </c>
      <c r="B24" s="6" t="s">
        <v>5</v>
      </c>
      <c r="C24" s="6"/>
      <c r="D24" s="6"/>
      <c r="E24" s="6"/>
      <c r="F24" s="6"/>
      <c r="G24" s="6"/>
      <c r="H24" s="6"/>
      <c r="I24" s="6"/>
      <c r="J24" s="6"/>
      <c r="K24" s="12"/>
    </row>
    <row r="25" spans="1:24" x14ac:dyDescent="0.2">
      <c r="A25" s="19" t="s">
        <v>73</v>
      </c>
      <c r="B25" s="11" t="s">
        <v>21</v>
      </c>
      <c r="C25" s="6"/>
      <c r="D25" s="12"/>
      <c r="E25" s="6"/>
      <c r="F25" s="6"/>
      <c r="G25" s="6"/>
      <c r="H25" s="6"/>
      <c r="I25" s="6"/>
      <c r="J25" s="6"/>
      <c r="K25" s="12"/>
    </row>
    <row r="26" spans="1:24" x14ac:dyDescent="0.2">
      <c r="A26" s="19" t="s">
        <v>73</v>
      </c>
      <c r="B26" s="8" t="s">
        <v>25</v>
      </c>
      <c r="C26" s="10"/>
      <c r="D26" s="10"/>
      <c r="E26" s="10"/>
      <c r="F26" s="10"/>
      <c r="G26" s="10"/>
      <c r="H26" s="10"/>
      <c r="I26" s="10"/>
      <c r="J26" s="10"/>
      <c r="K26" s="10"/>
    </row>
    <row r="27" spans="1:24" ht="13.5" x14ac:dyDescent="0.25">
      <c r="A27" s="19" t="s">
        <v>73</v>
      </c>
      <c r="B27" s="93" t="s">
        <v>95</v>
      </c>
    </row>
    <row r="28" spans="1:24" x14ac:dyDescent="0.2">
      <c r="A28" s="19" t="s">
        <v>73</v>
      </c>
    </row>
    <row r="29" spans="1:24" ht="12.75" customHeight="1" x14ac:dyDescent="0.2">
      <c r="A29" s="19" t="s">
        <v>73</v>
      </c>
      <c r="B29" s="2" t="s">
        <v>18</v>
      </c>
      <c r="N29" s="128" t="s">
        <v>103</v>
      </c>
      <c r="O29" s="128"/>
      <c r="P29" s="128"/>
      <c r="Q29" s="128"/>
      <c r="R29" s="128"/>
      <c r="S29" s="128"/>
      <c r="T29" s="128"/>
      <c r="U29" s="128"/>
      <c r="V29" s="128"/>
      <c r="W29" s="128"/>
      <c r="X29" s="128"/>
    </row>
    <row r="30" spans="1:24" x14ac:dyDescent="0.2">
      <c r="A30" s="19" t="s">
        <v>73</v>
      </c>
      <c r="N30" s="128"/>
      <c r="O30" s="128"/>
      <c r="P30" s="128"/>
      <c r="Q30" s="128"/>
      <c r="R30" s="128"/>
      <c r="S30" s="128"/>
      <c r="T30" s="128"/>
      <c r="U30" s="128"/>
      <c r="V30" s="128"/>
      <c r="W30" s="128"/>
      <c r="X30" s="128"/>
    </row>
    <row r="31" spans="1:24" x14ac:dyDescent="0.2">
      <c r="A31" s="19" t="s">
        <v>73</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s="19" t="s">
        <v>73</v>
      </c>
      <c r="B32" s="21" t="s">
        <v>1</v>
      </c>
      <c r="C32" s="6">
        <v>7</v>
      </c>
      <c r="D32" s="6">
        <v>8</v>
      </c>
      <c r="E32" s="6">
        <v>3</v>
      </c>
      <c r="F32" s="6">
        <v>11</v>
      </c>
      <c r="G32" s="6">
        <v>8</v>
      </c>
      <c r="H32" s="6">
        <v>9</v>
      </c>
      <c r="I32" s="6">
        <v>9</v>
      </c>
      <c r="J32" s="6">
        <v>1</v>
      </c>
      <c r="K32" s="12">
        <f t="shared" ref="K32" si="3">AVERAGE(F32:J32)</f>
        <v>7.6</v>
      </c>
    </row>
    <row r="33" spans="1:14" x14ac:dyDescent="0.2">
      <c r="A33" s="19" t="s">
        <v>73</v>
      </c>
      <c r="B33" s="21" t="s">
        <v>11</v>
      </c>
      <c r="C33" s="6"/>
      <c r="D33" s="6"/>
      <c r="E33" s="6"/>
      <c r="F33" s="6"/>
      <c r="G33" s="6"/>
      <c r="H33" s="6"/>
      <c r="I33" s="6"/>
      <c r="J33" s="6"/>
      <c r="K33" s="12"/>
    </row>
    <row r="34" spans="1:14" ht="12.75" customHeight="1" x14ac:dyDescent="0.25">
      <c r="A34" s="19" t="s">
        <v>73</v>
      </c>
      <c r="B34" s="93"/>
      <c r="K34" s="111"/>
    </row>
    <row r="35" spans="1:14" x14ac:dyDescent="0.2">
      <c r="A35" s="19" t="s">
        <v>73</v>
      </c>
    </row>
    <row r="36" spans="1:14" x14ac:dyDescent="0.2">
      <c r="A36" s="19" t="s">
        <v>73</v>
      </c>
      <c r="B36" s="2" t="s">
        <v>19</v>
      </c>
    </row>
    <row r="37" spans="1:14" x14ac:dyDescent="0.2">
      <c r="A37" s="19" t="s">
        <v>73</v>
      </c>
    </row>
    <row r="38" spans="1:14" x14ac:dyDescent="0.2">
      <c r="A38" s="19" t="s">
        <v>73</v>
      </c>
      <c r="C38" s="5" t="s">
        <v>67</v>
      </c>
      <c r="D38" s="5" t="s">
        <v>68</v>
      </c>
      <c r="E38" s="5" t="s">
        <v>82</v>
      </c>
      <c r="F38" s="5" t="s">
        <v>85</v>
      </c>
      <c r="G38" s="5" t="s">
        <v>89</v>
      </c>
      <c r="H38" s="5" t="s">
        <v>92</v>
      </c>
      <c r="I38" s="5" t="s">
        <v>93</v>
      </c>
      <c r="J38" s="99" t="s">
        <v>140</v>
      </c>
      <c r="K38" s="4" t="s">
        <v>94</v>
      </c>
    </row>
    <row r="39" spans="1:14" x14ac:dyDescent="0.2">
      <c r="A39" s="19" t="s">
        <v>73</v>
      </c>
      <c r="B39" s="21" t="s">
        <v>1</v>
      </c>
      <c r="C39" s="12">
        <f t="shared" ref="C39:J39" si="4">C15/C32</f>
        <v>8.4285714285714288</v>
      </c>
      <c r="D39" s="12">
        <f t="shared" si="4"/>
        <v>6.375</v>
      </c>
      <c r="E39" s="12">
        <f t="shared" si="4"/>
        <v>17.666666666666668</v>
      </c>
      <c r="F39" s="12">
        <f t="shared" si="4"/>
        <v>5.0909090909090908</v>
      </c>
      <c r="G39" s="12">
        <f t="shared" si="4"/>
        <v>6.625</v>
      </c>
      <c r="H39" s="12">
        <f t="shared" si="4"/>
        <v>6.2222222222222223</v>
      </c>
      <c r="I39" s="12">
        <f t="shared" si="4"/>
        <v>6.7777777777777777</v>
      </c>
      <c r="J39" s="12">
        <f t="shared" si="4"/>
        <v>59</v>
      </c>
      <c r="K39" s="12">
        <f t="shared" ref="K39" si="5">AVERAGE(F39:J39)</f>
        <v>16.743181818181817</v>
      </c>
    </row>
    <row r="40" spans="1:14" x14ac:dyDescent="0.2">
      <c r="A40" s="19" t="s">
        <v>73</v>
      </c>
      <c r="B40" s="21" t="s">
        <v>11</v>
      </c>
      <c r="C40" s="12"/>
      <c r="D40" s="12"/>
      <c r="E40" s="6"/>
      <c r="F40" s="6"/>
      <c r="G40" s="6"/>
      <c r="H40" s="6"/>
      <c r="I40" s="6"/>
      <c r="J40" s="6"/>
      <c r="K40" s="12"/>
    </row>
    <row r="41" spans="1:14" x14ac:dyDescent="0.2">
      <c r="A41" s="19" t="s">
        <v>73</v>
      </c>
      <c r="B41" s="10"/>
      <c r="C41" s="10"/>
      <c r="D41" s="10"/>
      <c r="E41" s="10"/>
      <c r="F41" s="10"/>
      <c r="G41" s="10"/>
      <c r="H41" s="10"/>
      <c r="I41" s="10"/>
      <c r="J41" s="10"/>
      <c r="K41" s="10"/>
    </row>
    <row r="42" spans="1:14" x14ac:dyDescent="0.2">
      <c r="A42" s="19" t="s">
        <v>73</v>
      </c>
    </row>
    <row r="43" spans="1:14" x14ac:dyDescent="0.2">
      <c r="A43" s="19" t="s">
        <v>73</v>
      </c>
      <c r="B43" s="2" t="s">
        <v>7</v>
      </c>
      <c r="N43" s="114" t="s">
        <v>118</v>
      </c>
    </row>
    <row r="44" spans="1:14" x14ac:dyDescent="0.2">
      <c r="A44" s="19" t="s">
        <v>73</v>
      </c>
    </row>
    <row r="45" spans="1:14" x14ac:dyDescent="0.2">
      <c r="A45" s="19" t="s">
        <v>73</v>
      </c>
      <c r="B45" s="7"/>
      <c r="C45" s="5" t="s">
        <v>67</v>
      </c>
      <c r="D45" s="5" t="s">
        <v>68</v>
      </c>
      <c r="E45" s="5" t="s">
        <v>82</v>
      </c>
      <c r="F45" s="5" t="s">
        <v>85</v>
      </c>
      <c r="G45" s="5" t="s">
        <v>89</v>
      </c>
      <c r="H45" s="5" t="s">
        <v>92</v>
      </c>
      <c r="I45" s="5" t="s">
        <v>93</v>
      </c>
      <c r="J45" s="99" t="s">
        <v>140</v>
      </c>
      <c r="K45" s="4" t="s">
        <v>94</v>
      </c>
    </row>
    <row r="46" spans="1:14" x14ac:dyDescent="0.2">
      <c r="A46" s="19" t="s">
        <v>73</v>
      </c>
      <c r="B46" s="6" t="s">
        <v>20</v>
      </c>
      <c r="C46" s="73">
        <v>5341</v>
      </c>
      <c r="D46" s="73">
        <f>637+5163</f>
        <v>5800</v>
      </c>
      <c r="E46" s="73">
        <v>4890</v>
      </c>
      <c r="F46" s="73">
        <v>5777</v>
      </c>
      <c r="G46" s="73">
        <v>5236</v>
      </c>
      <c r="H46" s="73">
        <v>5330</v>
      </c>
      <c r="I46" s="73">
        <v>5526</v>
      </c>
      <c r="J46" s="102">
        <v>5704</v>
      </c>
      <c r="K46" s="124">
        <f t="shared" ref="K46:K48" si="6">AVERAGE(F46:J46)</f>
        <v>5514.6</v>
      </c>
    </row>
    <row r="47" spans="1:14" x14ac:dyDescent="0.2">
      <c r="A47" s="19" t="s">
        <v>73</v>
      </c>
      <c r="B47" s="6" t="s">
        <v>11</v>
      </c>
      <c r="C47" s="73"/>
      <c r="D47" s="73"/>
      <c r="E47" s="73"/>
      <c r="F47" s="73"/>
      <c r="G47" s="73"/>
      <c r="H47" s="73"/>
      <c r="I47" s="73"/>
      <c r="J47" s="102"/>
      <c r="K47" s="124"/>
    </row>
    <row r="48" spans="1:14" x14ac:dyDescent="0.2">
      <c r="A48" s="19" t="s">
        <v>73</v>
      </c>
      <c r="B48" s="6" t="s">
        <v>5</v>
      </c>
      <c r="C48" s="73">
        <f>SUM(C46:C47)</f>
        <v>5341</v>
      </c>
      <c r="D48" s="73">
        <f>SUM(D46:D47)</f>
        <v>5800</v>
      </c>
      <c r="E48" s="73">
        <v>4890</v>
      </c>
      <c r="F48" s="73">
        <f>SUM(F46:F47)</f>
        <v>5777</v>
      </c>
      <c r="G48" s="73">
        <v>5236</v>
      </c>
      <c r="H48" s="73">
        <v>5330</v>
      </c>
      <c r="I48" s="73">
        <v>5526</v>
      </c>
      <c r="J48" s="102">
        <v>5704</v>
      </c>
      <c r="K48" s="124">
        <f t="shared" si="6"/>
        <v>5514.6</v>
      </c>
    </row>
    <row r="49" spans="1:24" x14ac:dyDescent="0.2">
      <c r="A49" s="19" t="s">
        <v>73</v>
      </c>
      <c r="B49" s="30" t="s">
        <v>71</v>
      </c>
    </row>
    <row r="50" spans="1:24" x14ac:dyDescent="0.2">
      <c r="A50" s="19" t="s">
        <v>73</v>
      </c>
    </row>
    <row r="51" spans="1:24" x14ac:dyDescent="0.2">
      <c r="A51" s="19" t="s">
        <v>73</v>
      </c>
      <c r="B51" s="2" t="s">
        <v>8</v>
      </c>
    </row>
    <row r="52" spans="1:24" x14ac:dyDescent="0.2">
      <c r="A52" s="19" t="s">
        <v>73</v>
      </c>
    </row>
    <row r="53" spans="1:24" x14ac:dyDescent="0.2">
      <c r="A53" s="19" t="s">
        <v>73</v>
      </c>
      <c r="B53" s="7"/>
      <c r="C53" s="5" t="s">
        <v>67</v>
      </c>
      <c r="D53" s="5" t="s">
        <v>68</v>
      </c>
      <c r="E53" s="5" t="s">
        <v>82</v>
      </c>
      <c r="F53" s="5" t="s">
        <v>85</v>
      </c>
      <c r="G53" s="5" t="s">
        <v>89</v>
      </c>
      <c r="H53" s="5" t="s">
        <v>92</v>
      </c>
      <c r="I53" s="5" t="s">
        <v>93</v>
      </c>
      <c r="J53" s="99" t="s">
        <v>140</v>
      </c>
      <c r="K53" s="4" t="s">
        <v>94</v>
      </c>
    </row>
    <row r="54" spans="1:24" x14ac:dyDescent="0.2">
      <c r="A54" s="19" t="s">
        <v>73</v>
      </c>
      <c r="B54" s="6" t="s">
        <v>9</v>
      </c>
      <c r="C54" s="6">
        <v>43</v>
      </c>
      <c r="D54" s="6">
        <v>43</v>
      </c>
      <c r="E54" s="6">
        <v>41</v>
      </c>
      <c r="F54" s="6">
        <v>40</v>
      </c>
      <c r="G54" s="6">
        <v>36</v>
      </c>
      <c r="H54" s="6">
        <v>32</v>
      </c>
      <c r="I54" s="6">
        <v>31</v>
      </c>
      <c r="J54" s="6">
        <v>34</v>
      </c>
      <c r="K54" s="12">
        <f t="shared" ref="K54:K56" si="7">AVERAGE(F54:J54)</f>
        <v>34.6</v>
      </c>
    </row>
    <row r="55" spans="1:24" x14ac:dyDescent="0.2">
      <c r="A55" s="19" t="s">
        <v>73</v>
      </c>
      <c r="B55" s="6" t="s">
        <v>10</v>
      </c>
      <c r="C55" s="6">
        <v>12</v>
      </c>
      <c r="D55" s="6">
        <v>13</v>
      </c>
      <c r="E55" s="6">
        <v>13</v>
      </c>
      <c r="F55" s="6">
        <v>13</v>
      </c>
      <c r="G55" s="6">
        <v>11</v>
      </c>
      <c r="H55" s="6">
        <v>9</v>
      </c>
      <c r="I55" s="6">
        <v>11</v>
      </c>
      <c r="J55" s="6">
        <v>10</v>
      </c>
      <c r="K55" s="12">
        <f t="shared" si="7"/>
        <v>10.8</v>
      </c>
    </row>
    <row r="56" spans="1:24" x14ac:dyDescent="0.2">
      <c r="A56" s="19" t="s">
        <v>73</v>
      </c>
      <c r="B56" s="6" t="s">
        <v>11</v>
      </c>
      <c r="C56" s="27"/>
      <c r="D56" s="27"/>
      <c r="E56" s="27"/>
      <c r="F56" s="27"/>
      <c r="G56" s="27"/>
      <c r="H56" s="27"/>
      <c r="I56" s="27"/>
      <c r="J56" s="27"/>
      <c r="K56" s="12" t="e">
        <f t="shared" si="7"/>
        <v>#DIV/0!</v>
      </c>
    </row>
    <row r="57" spans="1:24" x14ac:dyDescent="0.2">
      <c r="A57" s="19" t="s">
        <v>73</v>
      </c>
      <c r="B57" s="16" t="s">
        <v>22</v>
      </c>
    </row>
    <row r="58" spans="1:24" x14ac:dyDescent="0.2">
      <c r="A58" s="19" t="s">
        <v>73</v>
      </c>
    </row>
    <row r="59" spans="1:24" x14ac:dyDescent="0.2">
      <c r="A59" s="19" t="s">
        <v>73</v>
      </c>
    </row>
    <row r="60" spans="1:24" x14ac:dyDescent="0.2">
      <c r="A60" s="19" t="s">
        <v>73</v>
      </c>
      <c r="B60" s="2" t="s">
        <v>24</v>
      </c>
      <c r="D60" s="78" t="s">
        <v>90</v>
      </c>
      <c r="N60" s="128" t="s">
        <v>101</v>
      </c>
      <c r="O60" s="128"/>
      <c r="P60" s="128"/>
      <c r="Q60" s="128"/>
      <c r="R60" s="128"/>
      <c r="S60" s="128"/>
      <c r="T60" s="128"/>
      <c r="U60" s="128"/>
      <c r="V60" s="128"/>
      <c r="W60" s="128"/>
      <c r="X60" s="128"/>
    </row>
    <row r="61" spans="1:24" x14ac:dyDescent="0.2">
      <c r="A61" s="19" t="s">
        <v>73</v>
      </c>
      <c r="B61" s="104" t="s">
        <v>100</v>
      </c>
      <c r="N61" s="128"/>
      <c r="O61" s="128"/>
      <c r="P61" s="128"/>
      <c r="Q61" s="128"/>
      <c r="R61" s="128"/>
      <c r="S61" s="128"/>
      <c r="T61" s="128"/>
      <c r="U61" s="128"/>
      <c r="V61" s="128"/>
      <c r="W61" s="128"/>
      <c r="X61" s="128"/>
    </row>
    <row r="62" spans="1:24" x14ac:dyDescent="0.2">
      <c r="A62" s="19" t="s">
        <v>73</v>
      </c>
      <c r="B62" s="7"/>
      <c r="C62" s="5" t="s">
        <v>67</v>
      </c>
      <c r="D62" s="5" t="s">
        <v>68</v>
      </c>
      <c r="E62" s="5" t="s">
        <v>82</v>
      </c>
      <c r="F62" s="5" t="s">
        <v>85</v>
      </c>
      <c r="G62" s="5" t="s">
        <v>89</v>
      </c>
      <c r="H62" s="5" t="s">
        <v>92</v>
      </c>
      <c r="I62" s="5" t="s">
        <v>93</v>
      </c>
      <c r="J62" s="99" t="s">
        <v>140</v>
      </c>
      <c r="K62" s="4" t="s">
        <v>94</v>
      </c>
    </row>
    <row r="63" spans="1:24" x14ac:dyDescent="0.2">
      <c r="A63" s="19" t="s">
        <v>73</v>
      </c>
      <c r="B63" s="6" t="s">
        <v>3</v>
      </c>
      <c r="C63" s="29">
        <v>8</v>
      </c>
      <c r="D63" s="17">
        <v>9</v>
      </c>
      <c r="E63" s="17">
        <v>9</v>
      </c>
      <c r="F63" s="17">
        <v>8</v>
      </c>
      <c r="G63" s="17">
        <v>9</v>
      </c>
      <c r="H63" s="17">
        <v>8</v>
      </c>
      <c r="I63" s="17">
        <v>8</v>
      </c>
      <c r="J63" s="17">
        <v>9</v>
      </c>
      <c r="K63" s="12">
        <f t="shared" ref="K63:K66" si="8">AVERAGE(F63:J63)</f>
        <v>8.4</v>
      </c>
      <c r="N63" s="132" t="s">
        <v>139</v>
      </c>
      <c r="O63" s="132"/>
      <c r="P63" s="132"/>
      <c r="Q63" s="132"/>
      <c r="R63" s="132"/>
      <c r="S63" s="132"/>
      <c r="T63" s="132"/>
      <c r="U63" s="132"/>
      <c r="V63" s="132"/>
      <c r="W63" s="132"/>
      <c r="X63" s="132"/>
    </row>
    <row r="64" spans="1:24" x14ac:dyDescent="0.2">
      <c r="A64" s="19" t="s">
        <v>73</v>
      </c>
      <c r="B64" s="6" t="s">
        <v>4</v>
      </c>
      <c r="C64" s="29">
        <v>1</v>
      </c>
      <c r="D64" s="17"/>
      <c r="E64" s="17">
        <v>1</v>
      </c>
      <c r="F64" s="17">
        <v>2</v>
      </c>
      <c r="G64" s="17">
        <v>1</v>
      </c>
      <c r="H64" s="17">
        <v>1</v>
      </c>
      <c r="I64" s="17">
        <v>2</v>
      </c>
      <c r="J64" s="17">
        <v>0</v>
      </c>
      <c r="K64" s="12">
        <f t="shared" si="8"/>
        <v>1.2</v>
      </c>
      <c r="N64" s="132"/>
      <c r="O64" s="132"/>
      <c r="P64" s="132"/>
      <c r="Q64" s="132"/>
      <c r="R64" s="132"/>
      <c r="S64" s="132"/>
      <c r="T64" s="132"/>
      <c r="U64" s="132"/>
      <c r="V64" s="132"/>
      <c r="W64" s="132"/>
      <c r="X64" s="132"/>
    </row>
    <row r="65" spans="1:24" x14ac:dyDescent="0.2">
      <c r="A65" s="19" t="s">
        <v>73</v>
      </c>
      <c r="B65" s="6" t="s">
        <v>5</v>
      </c>
      <c r="C65" s="6">
        <f>SUM(C63:C64)</f>
        <v>9</v>
      </c>
      <c r="D65" s="6">
        <f>SUM(D63:D64)</f>
        <v>9</v>
      </c>
      <c r="E65" s="6">
        <f>SUM(E63:E64)</f>
        <v>10</v>
      </c>
      <c r="F65" s="6">
        <f>SUM(F63:F64)</f>
        <v>10</v>
      </c>
      <c r="G65" s="6">
        <f>SUM(G63:G64)</f>
        <v>10</v>
      </c>
      <c r="H65" s="6">
        <v>9</v>
      </c>
      <c r="I65" s="6">
        <v>10</v>
      </c>
      <c r="J65" s="6">
        <v>9</v>
      </c>
      <c r="K65" s="12">
        <f t="shared" si="8"/>
        <v>9.6</v>
      </c>
      <c r="N65" s="132"/>
      <c r="O65" s="132"/>
      <c r="P65" s="132"/>
      <c r="Q65" s="132"/>
      <c r="R65" s="132"/>
      <c r="S65" s="132"/>
      <c r="T65" s="132"/>
      <c r="U65" s="132"/>
      <c r="V65" s="132"/>
      <c r="W65" s="132"/>
      <c r="X65" s="132"/>
    </row>
    <row r="66" spans="1:24" x14ac:dyDescent="0.2">
      <c r="A66" s="19" t="s">
        <v>73</v>
      </c>
      <c r="B66" s="11" t="s">
        <v>23</v>
      </c>
      <c r="C66" s="12">
        <f t="shared" ref="C66:I66" si="9">C63+C64/3</f>
        <v>8.3333333333333339</v>
      </c>
      <c r="D66" s="12">
        <f t="shared" si="9"/>
        <v>9</v>
      </c>
      <c r="E66" s="12">
        <f t="shared" si="9"/>
        <v>9.3333333333333339</v>
      </c>
      <c r="F66" s="12">
        <f t="shared" si="9"/>
        <v>8.6666666666666661</v>
      </c>
      <c r="G66" s="12">
        <f t="shared" si="9"/>
        <v>9.3333333333333339</v>
      </c>
      <c r="H66" s="12">
        <f t="shared" si="9"/>
        <v>8.3333333333333339</v>
      </c>
      <c r="I66" s="12">
        <f t="shared" si="9"/>
        <v>8.6666666666666661</v>
      </c>
      <c r="J66" s="12">
        <f t="shared" ref="J66" si="10">J63+J64/3</f>
        <v>9</v>
      </c>
      <c r="K66" s="12">
        <f t="shared" si="8"/>
        <v>8.8000000000000007</v>
      </c>
      <c r="N66" s="132"/>
      <c r="O66" s="132"/>
      <c r="P66" s="132"/>
      <c r="Q66" s="132"/>
      <c r="R66" s="132"/>
      <c r="S66" s="132"/>
      <c r="T66" s="132"/>
      <c r="U66" s="132"/>
      <c r="V66" s="132"/>
      <c r="W66" s="132"/>
      <c r="X66" s="132"/>
    </row>
    <row r="67" spans="1:24" x14ac:dyDescent="0.2">
      <c r="A67" s="19" t="s">
        <v>73</v>
      </c>
      <c r="B67" s="8" t="s">
        <v>26</v>
      </c>
    </row>
    <row r="68" spans="1:24" x14ac:dyDescent="0.2">
      <c r="A68" s="19" t="s">
        <v>73</v>
      </c>
    </row>
    <row r="69" spans="1:24" x14ac:dyDescent="0.2">
      <c r="A69" s="19" t="s">
        <v>73</v>
      </c>
    </row>
    <row r="70" spans="1:24" x14ac:dyDescent="0.2">
      <c r="A70" s="19" t="s">
        <v>73</v>
      </c>
      <c r="B70" s="2" t="s">
        <v>27</v>
      </c>
    </row>
    <row r="71" spans="1:24" x14ac:dyDescent="0.2">
      <c r="A71" s="19" t="s">
        <v>73</v>
      </c>
      <c r="B71" s="2"/>
    </row>
    <row r="72" spans="1:24" x14ac:dyDescent="0.2">
      <c r="A72" s="19" t="s">
        <v>73</v>
      </c>
      <c r="C72" s="5" t="s">
        <v>67</v>
      </c>
      <c r="D72" s="5" t="s">
        <v>68</v>
      </c>
      <c r="E72" s="5" t="s">
        <v>82</v>
      </c>
      <c r="F72" s="5" t="s">
        <v>85</v>
      </c>
      <c r="G72" s="5" t="s">
        <v>89</v>
      </c>
      <c r="H72" s="5" t="s">
        <v>92</v>
      </c>
      <c r="I72" s="5" t="s">
        <v>93</v>
      </c>
      <c r="J72" s="99" t="s">
        <v>140</v>
      </c>
      <c r="K72" s="4" t="s">
        <v>94</v>
      </c>
    </row>
    <row r="73" spans="1:24" x14ac:dyDescent="0.2">
      <c r="A73" s="19" t="s">
        <v>73</v>
      </c>
      <c r="B73" s="6" t="s">
        <v>6</v>
      </c>
      <c r="C73" s="12">
        <f t="shared" ref="C73:H73" si="11">C16/C66</f>
        <v>4.84</v>
      </c>
      <c r="D73" s="12">
        <f t="shared" si="11"/>
        <v>4.4814814814814818</v>
      </c>
      <c r="E73" s="12">
        <f t="shared" si="11"/>
        <v>4.1785714285714279</v>
      </c>
      <c r="F73" s="12">
        <f t="shared" si="11"/>
        <v>4.8461538461538467</v>
      </c>
      <c r="G73" s="12">
        <f t="shared" si="11"/>
        <v>5.1071428571428568</v>
      </c>
      <c r="H73" s="12">
        <f t="shared" si="11"/>
        <v>5.92</v>
      </c>
      <c r="I73" s="12">
        <f>I16/I66</f>
        <v>6.1153846153846159</v>
      </c>
      <c r="J73" s="12">
        <f>J16/J66</f>
        <v>6.0370370370370372</v>
      </c>
      <c r="K73" s="12">
        <f t="shared" ref="K73" si="12">AVERAGE(F73:J73)</f>
        <v>5.6051436711436713</v>
      </c>
    </row>
    <row r="74" spans="1:24" x14ac:dyDescent="0.2">
      <c r="A74" s="19" t="s">
        <v>73</v>
      </c>
      <c r="C74" s="10"/>
      <c r="D74" s="10"/>
      <c r="E74" s="10"/>
      <c r="F74" s="10"/>
      <c r="G74" s="10"/>
      <c r="H74" s="10"/>
      <c r="I74" s="10"/>
      <c r="J74" s="10"/>
      <c r="K74" s="10"/>
    </row>
    <row r="75" spans="1:24" x14ac:dyDescent="0.2">
      <c r="A75" s="19" t="s">
        <v>73</v>
      </c>
    </row>
    <row r="76" spans="1:24" x14ac:dyDescent="0.2">
      <c r="A76" s="19" t="s">
        <v>73</v>
      </c>
      <c r="B76" s="2" t="s">
        <v>14</v>
      </c>
    </row>
    <row r="77" spans="1:24" x14ac:dyDescent="0.2">
      <c r="A77" s="19" t="s">
        <v>73</v>
      </c>
      <c r="B77" s="2"/>
    </row>
    <row r="78" spans="1:24" x14ac:dyDescent="0.2">
      <c r="A78" s="19" t="s">
        <v>73</v>
      </c>
      <c r="C78" s="5" t="s">
        <v>67</v>
      </c>
      <c r="D78" s="5" t="s">
        <v>68</v>
      </c>
      <c r="E78" s="5" t="s">
        <v>82</v>
      </c>
      <c r="F78" s="5" t="s">
        <v>85</v>
      </c>
      <c r="G78" s="5" t="s">
        <v>85</v>
      </c>
      <c r="H78" s="5" t="s">
        <v>92</v>
      </c>
      <c r="I78" s="5" t="s">
        <v>93</v>
      </c>
      <c r="J78" s="99" t="s">
        <v>140</v>
      </c>
      <c r="K78" s="4" t="s">
        <v>94</v>
      </c>
    </row>
    <row r="79" spans="1:24" x14ac:dyDescent="0.2">
      <c r="A79" s="19" t="s">
        <v>73</v>
      </c>
      <c r="B79" s="6" t="s">
        <v>12</v>
      </c>
      <c r="C79" s="12">
        <f t="shared" ref="C79:I79" si="13">C48/C66</f>
        <v>640.91999999999996</v>
      </c>
      <c r="D79" s="12">
        <f t="shared" si="13"/>
        <v>644.44444444444446</v>
      </c>
      <c r="E79" s="12">
        <f t="shared" si="13"/>
        <v>523.92857142857144</v>
      </c>
      <c r="F79" s="12">
        <f t="shared" si="13"/>
        <v>666.57692307692309</v>
      </c>
      <c r="G79" s="12">
        <f t="shared" si="13"/>
        <v>561</v>
      </c>
      <c r="H79" s="12">
        <f t="shared" si="13"/>
        <v>639.59999999999991</v>
      </c>
      <c r="I79" s="12">
        <f t="shared" si="13"/>
        <v>637.61538461538464</v>
      </c>
      <c r="J79" s="12">
        <f t="shared" ref="J79" si="14">J48/J66</f>
        <v>633.77777777777783</v>
      </c>
      <c r="K79" s="12">
        <f t="shared" ref="K79" si="15">AVERAGE(F79:J79)</f>
        <v>627.71401709401709</v>
      </c>
    </row>
    <row r="80" spans="1:24" x14ac:dyDescent="0.2">
      <c r="A80" s="19" t="s">
        <v>73</v>
      </c>
      <c r="C80" s="10"/>
      <c r="D80" s="10"/>
      <c r="E80" s="10"/>
      <c r="F80" s="10"/>
      <c r="G80" s="10"/>
      <c r="H80" s="5"/>
      <c r="I80" s="5"/>
      <c r="J80" s="99"/>
      <c r="K80" s="10"/>
    </row>
    <row r="81" spans="1:10" x14ac:dyDescent="0.2">
      <c r="A81" s="19" t="s">
        <v>73</v>
      </c>
      <c r="H81" s="5"/>
      <c r="I81" s="5"/>
      <c r="J81" s="99"/>
    </row>
  </sheetData>
  <mergeCells count="7">
    <mergeCell ref="N63:X66"/>
    <mergeCell ref="N17:X20"/>
    <mergeCell ref="B7:K7"/>
    <mergeCell ref="N9:X10"/>
    <mergeCell ref="N12:X15"/>
    <mergeCell ref="N60:X61"/>
    <mergeCell ref="N29:X31"/>
  </mergeCells>
  <pageMargins left="0.8" right="0.25" top="0.5" bottom="0.5"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opLeftCell="B1" zoomScaleNormal="100" workbookViewId="0">
      <selection activeCell="J46" sqref="J46:J48"/>
    </sheetView>
  </sheetViews>
  <sheetFormatPr defaultRowHeight="12.75" x14ac:dyDescent="0.2"/>
  <cols>
    <col min="1" max="1" width="0" hidden="1" customWidth="1"/>
    <col min="2" max="2" width="18.7109375" customWidth="1"/>
    <col min="3" max="5" width="12.7109375" hidden="1" customWidth="1"/>
    <col min="6" max="9" width="12.7109375" customWidth="1"/>
    <col min="10" max="10" width="12.7109375" style="111" customWidth="1"/>
    <col min="11" max="11" width="12.7109375" customWidth="1"/>
  </cols>
  <sheetData>
    <row r="1" spans="1:24" x14ac:dyDescent="0.2">
      <c r="A1" t="s">
        <v>49</v>
      </c>
      <c r="B1" s="15" t="s">
        <v>0</v>
      </c>
      <c r="C1" s="15"/>
      <c r="D1" s="15"/>
      <c r="E1" s="15"/>
      <c r="F1" s="86"/>
      <c r="G1" s="86"/>
      <c r="H1" s="86"/>
      <c r="I1" s="88"/>
      <c r="J1" s="88"/>
      <c r="K1" s="20"/>
    </row>
    <row r="2" spans="1:24" x14ac:dyDescent="0.2">
      <c r="A2" t="s">
        <v>49</v>
      </c>
      <c r="B2" s="15" t="s">
        <v>91</v>
      </c>
      <c r="C2" s="15"/>
      <c r="D2" s="15"/>
      <c r="E2" s="15"/>
      <c r="F2" s="86"/>
      <c r="G2" s="86"/>
      <c r="H2" s="86"/>
      <c r="I2" s="88"/>
      <c r="J2" s="88"/>
      <c r="K2" s="20"/>
    </row>
    <row r="3" spans="1:24" x14ac:dyDescent="0.2">
      <c r="A3" t="s">
        <v>49</v>
      </c>
      <c r="K3" s="48"/>
    </row>
    <row r="4" spans="1:24" x14ac:dyDescent="0.2">
      <c r="A4" t="s">
        <v>49</v>
      </c>
      <c r="B4" s="113" t="s">
        <v>109</v>
      </c>
      <c r="C4" s="15"/>
      <c r="D4" s="15"/>
      <c r="E4" s="15"/>
      <c r="F4" s="86"/>
      <c r="G4" s="86"/>
      <c r="H4" s="86"/>
      <c r="I4" s="88"/>
      <c r="J4" s="88"/>
      <c r="K4" s="15"/>
    </row>
    <row r="5" spans="1:24" x14ac:dyDescent="0.2">
      <c r="A5" t="s">
        <v>49</v>
      </c>
      <c r="B5" s="1"/>
      <c r="C5" s="1"/>
      <c r="D5" s="1"/>
      <c r="E5" s="1"/>
      <c r="F5" s="1"/>
      <c r="H5" s="80"/>
      <c r="I5" s="88"/>
      <c r="J5" s="88"/>
      <c r="K5" s="87"/>
    </row>
    <row r="6" spans="1:24" ht="18" x14ac:dyDescent="0.25">
      <c r="A6" t="s">
        <v>49</v>
      </c>
      <c r="B6" s="9" t="s">
        <v>29</v>
      </c>
      <c r="C6" s="1"/>
      <c r="D6" s="75"/>
      <c r="F6" s="1"/>
      <c r="G6" s="1"/>
      <c r="H6" s="80"/>
      <c r="I6" s="88"/>
      <c r="J6" s="88"/>
      <c r="K6" s="39"/>
    </row>
    <row r="7" spans="1:24" x14ac:dyDescent="0.2">
      <c r="A7" t="s">
        <v>49</v>
      </c>
      <c r="B7" s="1"/>
      <c r="C7" s="1"/>
      <c r="D7" s="1"/>
      <c r="E7" s="1"/>
      <c r="F7" s="1"/>
      <c r="G7" s="1"/>
      <c r="H7" s="80"/>
      <c r="I7" s="88"/>
      <c r="J7" s="88"/>
      <c r="K7" s="1"/>
    </row>
    <row r="8" spans="1:24" x14ac:dyDescent="0.2">
      <c r="A8" t="s">
        <v>49</v>
      </c>
    </row>
    <row r="9" spans="1:24" x14ac:dyDescent="0.2">
      <c r="A9" t="s">
        <v>49</v>
      </c>
      <c r="B9" s="2" t="s">
        <v>16</v>
      </c>
      <c r="N9" s="131" t="s">
        <v>102</v>
      </c>
      <c r="O9" s="131"/>
      <c r="P9" s="131"/>
      <c r="Q9" s="131"/>
      <c r="R9" s="131"/>
      <c r="S9" s="131"/>
      <c r="T9" s="131"/>
      <c r="U9" s="131"/>
      <c r="V9" s="131"/>
      <c r="W9" s="131"/>
      <c r="X9" s="131"/>
    </row>
    <row r="10" spans="1:24" x14ac:dyDescent="0.2">
      <c r="A10" t="s">
        <v>49</v>
      </c>
      <c r="N10" s="131"/>
      <c r="O10" s="131"/>
      <c r="P10" s="131"/>
      <c r="Q10" s="131"/>
      <c r="R10" s="131"/>
      <c r="S10" s="131"/>
      <c r="T10" s="131"/>
      <c r="U10" s="131"/>
      <c r="V10" s="131"/>
      <c r="W10" s="131"/>
      <c r="X10" s="131"/>
    </row>
    <row r="11" spans="1:24" x14ac:dyDescent="0.2">
      <c r="A11" t="s">
        <v>49</v>
      </c>
      <c r="B11" s="3" t="s">
        <v>20</v>
      </c>
      <c r="C11" s="5" t="s">
        <v>67</v>
      </c>
      <c r="D11" s="5" t="s">
        <v>68</v>
      </c>
      <c r="E11" s="5" t="s">
        <v>82</v>
      </c>
      <c r="F11" s="5" t="s">
        <v>85</v>
      </c>
      <c r="G11" s="5" t="s">
        <v>89</v>
      </c>
      <c r="H11" s="5" t="s">
        <v>92</v>
      </c>
      <c r="I11" s="5" t="s">
        <v>93</v>
      </c>
      <c r="J11" s="99" t="s">
        <v>140</v>
      </c>
      <c r="K11" s="4" t="s">
        <v>94</v>
      </c>
    </row>
    <row r="12" spans="1:24" x14ac:dyDescent="0.2">
      <c r="A12" t="s">
        <v>49</v>
      </c>
      <c r="B12" s="6" t="s">
        <v>2</v>
      </c>
      <c r="C12" s="6"/>
      <c r="D12" s="6"/>
      <c r="E12" s="6"/>
      <c r="F12" s="6"/>
      <c r="G12" s="6"/>
      <c r="H12" s="6"/>
      <c r="I12" s="6"/>
      <c r="J12" s="6"/>
      <c r="K12" s="6"/>
      <c r="N12" s="132" t="s">
        <v>114</v>
      </c>
      <c r="O12" s="132"/>
      <c r="P12" s="132"/>
      <c r="Q12" s="132"/>
      <c r="R12" s="132"/>
      <c r="S12" s="132"/>
      <c r="T12" s="132"/>
      <c r="U12" s="132"/>
      <c r="V12" s="132"/>
      <c r="W12" s="132"/>
      <c r="X12" s="132"/>
    </row>
    <row r="13" spans="1:24" ht="15" x14ac:dyDescent="0.25">
      <c r="A13" t="s">
        <v>49</v>
      </c>
      <c r="B13" s="6" t="s">
        <v>3</v>
      </c>
      <c r="C13" s="6">
        <v>488</v>
      </c>
      <c r="D13" s="6">
        <v>489</v>
      </c>
      <c r="E13" s="6">
        <v>576</v>
      </c>
      <c r="F13" s="6">
        <v>615</v>
      </c>
      <c r="G13" s="6">
        <v>801</v>
      </c>
      <c r="H13" s="6">
        <v>758</v>
      </c>
      <c r="I13" s="6">
        <v>796</v>
      </c>
      <c r="J13" s="6">
        <v>797</v>
      </c>
      <c r="K13" s="12">
        <f>AVERAGE(F13:J13)</f>
        <v>753.4</v>
      </c>
      <c r="M13" s="57"/>
      <c r="N13" s="132"/>
      <c r="O13" s="132"/>
      <c r="P13" s="132"/>
      <c r="Q13" s="132"/>
      <c r="R13" s="132"/>
      <c r="S13" s="132"/>
      <c r="T13" s="132"/>
      <c r="U13" s="132"/>
      <c r="V13" s="132"/>
      <c r="W13" s="132"/>
      <c r="X13" s="132"/>
    </row>
    <row r="14" spans="1:24" x14ac:dyDescent="0.2">
      <c r="A14" t="s">
        <v>49</v>
      </c>
      <c r="B14" s="6" t="s">
        <v>4</v>
      </c>
      <c r="C14" s="6">
        <v>303</v>
      </c>
      <c r="D14" s="6">
        <v>347</v>
      </c>
      <c r="E14" s="6">
        <v>383</v>
      </c>
      <c r="F14" s="6">
        <v>377</v>
      </c>
      <c r="G14" s="6">
        <v>204</v>
      </c>
      <c r="H14" s="6">
        <v>229</v>
      </c>
      <c r="I14" s="6">
        <v>256</v>
      </c>
      <c r="J14" s="6">
        <v>241</v>
      </c>
      <c r="K14" s="12">
        <f t="shared" ref="K14:K16" si="0">AVERAGE(F14:J14)</f>
        <v>261.39999999999998</v>
      </c>
      <c r="N14" s="132"/>
      <c r="O14" s="132"/>
      <c r="P14" s="132"/>
      <c r="Q14" s="132"/>
      <c r="R14" s="132"/>
      <c r="S14" s="132"/>
      <c r="T14" s="132"/>
      <c r="U14" s="132"/>
      <c r="V14" s="132"/>
      <c r="W14" s="132"/>
      <c r="X14" s="132"/>
    </row>
    <row r="15" spans="1:24" x14ac:dyDescent="0.2">
      <c r="A15" t="s">
        <v>49</v>
      </c>
      <c r="B15" s="6" t="s">
        <v>5</v>
      </c>
      <c r="C15" s="6">
        <v>791</v>
      </c>
      <c r="D15" s="6">
        <f>SUM(D13:D14)</f>
        <v>836</v>
      </c>
      <c r="E15" s="6">
        <f>SUM(E13:E14)</f>
        <v>959</v>
      </c>
      <c r="F15" s="6">
        <f>SUM(F13:F14)</f>
        <v>992</v>
      </c>
      <c r="G15" s="6">
        <v>1005</v>
      </c>
      <c r="H15" s="6">
        <v>987</v>
      </c>
      <c r="I15" s="6">
        <v>1052</v>
      </c>
      <c r="J15" s="13">
        <v>1038</v>
      </c>
      <c r="K15" s="12">
        <f t="shared" si="0"/>
        <v>1014.8</v>
      </c>
      <c r="N15" s="132"/>
      <c r="O15" s="132"/>
      <c r="P15" s="132"/>
      <c r="Q15" s="132"/>
      <c r="R15" s="132"/>
      <c r="S15" s="132"/>
      <c r="T15" s="132"/>
      <c r="U15" s="132"/>
      <c r="V15" s="132"/>
      <c r="W15" s="132"/>
      <c r="X15" s="132"/>
    </row>
    <row r="16" spans="1:24" x14ac:dyDescent="0.2">
      <c r="A16" t="s">
        <v>49</v>
      </c>
      <c r="B16" s="11" t="s">
        <v>21</v>
      </c>
      <c r="C16" s="12">
        <v>589</v>
      </c>
      <c r="D16" s="12">
        <f t="shared" ref="D16:I16" si="1">D13+D14/3</f>
        <v>604.66666666666663</v>
      </c>
      <c r="E16" s="12">
        <f t="shared" si="1"/>
        <v>703.66666666666663</v>
      </c>
      <c r="F16" s="12">
        <f t="shared" si="1"/>
        <v>740.66666666666663</v>
      </c>
      <c r="G16" s="12">
        <f t="shared" si="1"/>
        <v>869</v>
      </c>
      <c r="H16" s="12">
        <f t="shared" si="1"/>
        <v>834.33333333333337</v>
      </c>
      <c r="I16" s="12">
        <f t="shared" si="1"/>
        <v>881.33333333333337</v>
      </c>
      <c r="J16" s="12">
        <f t="shared" ref="J16" si="2">J13+J14/3</f>
        <v>877.33333333333337</v>
      </c>
      <c r="K16" s="12">
        <f t="shared" si="0"/>
        <v>840.53333333333342</v>
      </c>
    </row>
    <row r="17" spans="1:24" x14ac:dyDescent="0.2">
      <c r="A17" t="s">
        <v>49</v>
      </c>
      <c r="B17" s="8" t="s">
        <v>25</v>
      </c>
      <c r="N17" s="132" t="s">
        <v>138</v>
      </c>
      <c r="O17" s="132"/>
      <c r="P17" s="132"/>
      <c r="Q17" s="132"/>
      <c r="R17" s="132"/>
      <c r="S17" s="132"/>
      <c r="T17" s="132"/>
      <c r="U17" s="132"/>
      <c r="V17" s="132"/>
      <c r="W17" s="132"/>
      <c r="X17" s="132"/>
    </row>
    <row r="18" spans="1:24" x14ac:dyDescent="0.2">
      <c r="A18" t="s">
        <v>49</v>
      </c>
      <c r="N18" s="132"/>
      <c r="O18" s="132"/>
      <c r="P18" s="132"/>
      <c r="Q18" s="132"/>
      <c r="R18" s="132"/>
      <c r="S18" s="132"/>
      <c r="T18" s="132"/>
      <c r="U18" s="132"/>
      <c r="V18" s="132"/>
      <c r="W18" s="132"/>
      <c r="X18" s="132"/>
    </row>
    <row r="19" spans="1:24" x14ac:dyDescent="0.2">
      <c r="A19" t="s">
        <v>49</v>
      </c>
      <c r="N19" s="132"/>
      <c r="O19" s="132"/>
      <c r="P19" s="132"/>
      <c r="Q19" s="132"/>
      <c r="R19" s="132"/>
      <c r="S19" s="132"/>
      <c r="T19" s="132"/>
      <c r="U19" s="132"/>
      <c r="V19" s="132"/>
      <c r="W19" s="132"/>
      <c r="X19" s="132"/>
    </row>
    <row r="20" spans="1:24" x14ac:dyDescent="0.2">
      <c r="A20" t="s">
        <v>49</v>
      </c>
      <c r="B20" s="3" t="s">
        <v>11</v>
      </c>
      <c r="C20" s="5" t="s">
        <v>67</v>
      </c>
      <c r="D20" s="5" t="s">
        <v>68</v>
      </c>
      <c r="E20" s="5" t="s">
        <v>82</v>
      </c>
      <c r="F20" s="5" t="s">
        <v>85</v>
      </c>
      <c r="G20" s="5" t="s">
        <v>89</v>
      </c>
      <c r="H20" s="5" t="s">
        <v>92</v>
      </c>
      <c r="I20" s="5" t="s">
        <v>93</v>
      </c>
      <c r="J20" s="99" t="s">
        <v>140</v>
      </c>
      <c r="K20" s="4" t="s">
        <v>94</v>
      </c>
      <c r="N20" s="132"/>
      <c r="O20" s="132"/>
      <c r="P20" s="132"/>
      <c r="Q20" s="132"/>
      <c r="R20" s="132"/>
      <c r="S20" s="132"/>
      <c r="T20" s="132"/>
      <c r="U20" s="132"/>
      <c r="V20" s="132"/>
      <c r="W20" s="132"/>
      <c r="X20" s="132"/>
    </row>
    <row r="21" spans="1:24" x14ac:dyDescent="0.2">
      <c r="A21" t="s">
        <v>49</v>
      </c>
      <c r="B21" s="6" t="s">
        <v>2</v>
      </c>
      <c r="C21" s="6"/>
      <c r="D21" s="6"/>
      <c r="E21" s="6"/>
      <c r="F21" s="6"/>
      <c r="G21" s="6"/>
      <c r="H21" s="6"/>
      <c r="I21" s="6"/>
      <c r="J21" s="6"/>
      <c r="K21" s="12"/>
    </row>
    <row r="22" spans="1:24" x14ac:dyDescent="0.2">
      <c r="A22" t="s">
        <v>49</v>
      </c>
      <c r="B22" s="6" t="s">
        <v>3</v>
      </c>
      <c r="C22" s="6">
        <v>9</v>
      </c>
      <c r="D22" s="6">
        <v>13</v>
      </c>
      <c r="E22" s="6">
        <v>9</v>
      </c>
      <c r="F22" s="6">
        <v>10</v>
      </c>
      <c r="G22" s="6">
        <v>14</v>
      </c>
      <c r="H22" s="6">
        <v>13</v>
      </c>
      <c r="I22" s="6">
        <v>17</v>
      </c>
      <c r="J22" s="6">
        <v>13</v>
      </c>
      <c r="K22" s="12">
        <f>AVERAGE(F22:J22)</f>
        <v>13.4</v>
      </c>
    </row>
    <row r="23" spans="1:24" x14ac:dyDescent="0.2">
      <c r="A23" t="s">
        <v>49</v>
      </c>
      <c r="B23" s="6" t="s">
        <v>4</v>
      </c>
      <c r="C23" s="6">
        <v>19</v>
      </c>
      <c r="D23" s="6">
        <v>13</v>
      </c>
      <c r="E23" s="6">
        <v>15</v>
      </c>
      <c r="F23" s="6">
        <v>13</v>
      </c>
      <c r="G23" s="6">
        <v>8</v>
      </c>
      <c r="H23" s="6">
        <v>3</v>
      </c>
      <c r="I23" s="6">
        <v>8</v>
      </c>
      <c r="J23" s="6">
        <v>11</v>
      </c>
      <c r="K23" s="12">
        <f t="shared" ref="K23:K25" si="3">AVERAGE(F23:J23)</f>
        <v>8.6</v>
      </c>
    </row>
    <row r="24" spans="1:24" x14ac:dyDescent="0.2">
      <c r="A24" t="s">
        <v>49</v>
      </c>
      <c r="B24" s="6" t="s">
        <v>5</v>
      </c>
      <c r="C24" s="6">
        <v>28</v>
      </c>
      <c r="D24" s="6">
        <f>SUM(D22:D23)</f>
        <v>26</v>
      </c>
      <c r="E24" s="6">
        <f>SUM(E22:E23)</f>
        <v>24</v>
      </c>
      <c r="F24" s="102">
        <f>SUM(F22:F23)</f>
        <v>23</v>
      </c>
      <c r="G24" s="102">
        <v>22</v>
      </c>
      <c r="H24" s="102">
        <v>16</v>
      </c>
      <c r="I24" s="102">
        <v>25</v>
      </c>
      <c r="J24" s="102">
        <v>24</v>
      </c>
      <c r="K24" s="12">
        <f t="shared" si="3"/>
        <v>22</v>
      </c>
    </row>
    <row r="25" spans="1:24" x14ac:dyDescent="0.2">
      <c r="A25" t="s">
        <v>49</v>
      </c>
      <c r="B25" s="11" t="s">
        <v>21</v>
      </c>
      <c r="C25" s="12">
        <v>15.333333333333332</v>
      </c>
      <c r="D25" s="12">
        <f t="shared" ref="D25:I25" si="4">D22+D23/3</f>
        <v>17.333333333333332</v>
      </c>
      <c r="E25" s="12">
        <f t="shared" si="4"/>
        <v>14</v>
      </c>
      <c r="F25" s="22">
        <f t="shared" si="4"/>
        <v>14.333333333333332</v>
      </c>
      <c r="G25" s="22">
        <f t="shared" si="4"/>
        <v>16.666666666666668</v>
      </c>
      <c r="H25" s="22">
        <f t="shared" si="4"/>
        <v>14</v>
      </c>
      <c r="I25" s="22">
        <f t="shared" si="4"/>
        <v>19.666666666666668</v>
      </c>
      <c r="J25" s="101">
        <f t="shared" ref="J25" si="5">J22+J23/3</f>
        <v>16.666666666666668</v>
      </c>
      <c r="K25" s="12">
        <f t="shared" si="3"/>
        <v>16.266666666666669</v>
      </c>
    </row>
    <row r="26" spans="1:24" x14ac:dyDescent="0.2">
      <c r="A26" t="s">
        <v>49</v>
      </c>
      <c r="B26" s="8" t="s">
        <v>25</v>
      </c>
      <c r="C26" s="10"/>
      <c r="D26" s="10"/>
      <c r="E26" s="10"/>
      <c r="F26" s="10"/>
      <c r="G26" s="10"/>
      <c r="H26" s="10"/>
      <c r="I26" s="10"/>
      <c r="J26" s="10"/>
      <c r="K26" s="10"/>
    </row>
    <row r="27" spans="1:24" ht="13.5" x14ac:dyDescent="0.25">
      <c r="A27" t="s">
        <v>49</v>
      </c>
      <c r="B27" s="93" t="s">
        <v>95</v>
      </c>
    </row>
    <row r="28" spans="1:24" x14ac:dyDescent="0.2">
      <c r="A28" t="s">
        <v>49</v>
      </c>
    </row>
    <row r="29" spans="1:24" ht="12.75" customHeight="1" x14ac:dyDescent="0.2">
      <c r="A29" t="s">
        <v>49</v>
      </c>
      <c r="B29" s="2" t="s">
        <v>18</v>
      </c>
      <c r="N29" s="128" t="s">
        <v>103</v>
      </c>
      <c r="O29" s="128"/>
      <c r="P29" s="128"/>
      <c r="Q29" s="128"/>
      <c r="R29" s="128"/>
      <c r="S29" s="128"/>
      <c r="T29" s="128"/>
      <c r="U29" s="128"/>
      <c r="V29" s="128"/>
      <c r="W29" s="128"/>
      <c r="X29" s="128"/>
    </row>
    <row r="30" spans="1:24" x14ac:dyDescent="0.2">
      <c r="A30" t="s">
        <v>49</v>
      </c>
      <c r="N30" s="128"/>
      <c r="O30" s="128"/>
      <c r="P30" s="128"/>
      <c r="Q30" s="128"/>
      <c r="R30" s="128"/>
      <c r="S30" s="128"/>
      <c r="T30" s="128"/>
      <c r="U30" s="128"/>
      <c r="V30" s="128"/>
      <c r="W30" s="128"/>
      <c r="X30" s="128"/>
    </row>
    <row r="31" spans="1:24" x14ac:dyDescent="0.2">
      <c r="A31" t="s">
        <v>49</v>
      </c>
      <c r="C31" s="5" t="s">
        <v>67</v>
      </c>
      <c r="D31" s="5" t="s">
        <v>68</v>
      </c>
      <c r="E31" s="5" t="s">
        <v>82</v>
      </c>
      <c r="F31" s="5" t="s">
        <v>85</v>
      </c>
      <c r="G31" s="5" t="s">
        <v>89</v>
      </c>
      <c r="H31" s="5" t="s">
        <v>92</v>
      </c>
      <c r="I31" s="5" t="s">
        <v>93</v>
      </c>
      <c r="J31" s="99" t="s">
        <v>140</v>
      </c>
      <c r="K31" s="4" t="s">
        <v>94</v>
      </c>
      <c r="N31" s="128"/>
      <c r="O31" s="128"/>
      <c r="P31" s="128"/>
      <c r="Q31" s="128"/>
      <c r="R31" s="128"/>
      <c r="S31" s="128"/>
      <c r="T31" s="128"/>
      <c r="U31" s="128"/>
      <c r="V31" s="128"/>
      <c r="W31" s="128"/>
      <c r="X31" s="128"/>
    </row>
    <row r="32" spans="1:24" x14ac:dyDescent="0.2">
      <c r="A32" t="s">
        <v>49</v>
      </c>
      <c r="B32" s="21" t="s">
        <v>1</v>
      </c>
      <c r="C32" s="6">
        <v>90</v>
      </c>
      <c r="D32" s="6">
        <v>81</v>
      </c>
      <c r="E32" s="6">
        <v>112</v>
      </c>
      <c r="F32" s="6">
        <v>114</v>
      </c>
      <c r="G32" s="6">
        <v>122</v>
      </c>
      <c r="H32" s="6">
        <v>93</v>
      </c>
      <c r="I32" s="6">
        <v>107</v>
      </c>
      <c r="J32" s="6">
        <v>120</v>
      </c>
      <c r="K32" s="12">
        <f t="shared" ref="K32:K33" si="6">AVERAGE(F32:J32)</f>
        <v>111.2</v>
      </c>
    </row>
    <row r="33" spans="1:14" x14ac:dyDescent="0.2">
      <c r="A33" t="s">
        <v>49</v>
      </c>
      <c r="B33" s="21" t="s">
        <v>11</v>
      </c>
      <c r="C33" s="6">
        <v>10</v>
      </c>
      <c r="D33" s="6">
        <v>4</v>
      </c>
      <c r="E33" s="6">
        <v>11</v>
      </c>
      <c r="F33" s="6">
        <v>11</v>
      </c>
      <c r="G33" s="6">
        <v>10</v>
      </c>
      <c r="H33" s="6">
        <v>4</v>
      </c>
      <c r="I33" s="6">
        <v>6</v>
      </c>
      <c r="J33" s="6">
        <v>11</v>
      </c>
      <c r="K33" s="12">
        <f t="shared" si="6"/>
        <v>8.4</v>
      </c>
    </row>
    <row r="34" spans="1:14" ht="12.75" customHeight="1" x14ac:dyDescent="0.25">
      <c r="A34" t="s">
        <v>49</v>
      </c>
      <c r="B34" s="93"/>
      <c r="K34" s="111"/>
    </row>
    <row r="35" spans="1:14" x14ac:dyDescent="0.2">
      <c r="A35" t="s">
        <v>49</v>
      </c>
    </row>
    <row r="36" spans="1:14" x14ac:dyDescent="0.2">
      <c r="A36" t="s">
        <v>49</v>
      </c>
      <c r="B36" s="2" t="s">
        <v>19</v>
      </c>
    </row>
    <row r="37" spans="1:14" x14ac:dyDescent="0.2">
      <c r="A37" t="s">
        <v>49</v>
      </c>
    </row>
    <row r="38" spans="1:14" x14ac:dyDescent="0.2">
      <c r="A38" t="s">
        <v>49</v>
      </c>
      <c r="C38" s="5" t="s">
        <v>67</v>
      </c>
      <c r="D38" s="5" t="s">
        <v>68</v>
      </c>
      <c r="E38" s="5" t="s">
        <v>82</v>
      </c>
      <c r="F38" s="5" t="s">
        <v>85</v>
      </c>
      <c r="G38" s="5" t="s">
        <v>89</v>
      </c>
      <c r="H38" s="5" t="s">
        <v>92</v>
      </c>
      <c r="I38" s="5" t="s">
        <v>93</v>
      </c>
      <c r="J38" s="99" t="s">
        <v>140</v>
      </c>
      <c r="K38" s="4" t="s">
        <v>94</v>
      </c>
    </row>
    <row r="39" spans="1:14" x14ac:dyDescent="0.2">
      <c r="A39" t="s">
        <v>49</v>
      </c>
      <c r="B39" s="21" t="s">
        <v>1</v>
      </c>
      <c r="C39" s="12">
        <v>8.7888888888888896</v>
      </c>
      <c r="D39" s="12">
        <f t="shared" ref="D39:J39" si="7">D15/D32</f>
        <v>10.320987654320987</v>
      </c>
      <c r="E39" s="12">
        <f t="shared" si="7"/>
        <v>8.5625</v>
      </c>
      <c r="F39" s="12">
        <f t="shared" si="7"/>
        <v>8.7017543859649127</v>
      </c>
      <c r="G39" s="12">
        <f t="shared" si="7"/>
        <v>8.2377049180327866</v>
      </c>
      <c r="H39" s="12">
        <f t="shared" si="7"/>
        <v>10.612903225806452</v>
      </c>
      <c r="I39" s="12">
        <f t="shared" si="7"/>
        <v>9.8317757009345801</v>
      </c>
      <c r="J39" s="12">
        <f t="shared" si="7"/>
        <v>8.65</v>
      </c>
      <c r="K39" s="12">
        <f t="shared" ref="K39:K40" si="8">AVERAGE(F39:J39)</f>
        <v>9.2068276461477474</v>
      </c>
    </row>
    <row r="40" spans="1:14" x14ac:dyDescent="0.2">
      <c r="A40" t="s">
        <v>49</v>
      </c>
      <c r="B40" s="21" t="s">
        <v>11</v>
      </c>
      <c r="C40" s="12">
        <v>2.8</v>
      </c>
      <c r="D40" s="12">
        <f t="shared" ref="D40:J40" si="9">D24/D33</f>
        <v>6.5</v>
      </c>
      <c r="E40" s="12">
        <f t="shared" si="9"/>
        <v>2.1818181818181817</v>
      </c>
      <c r="F40" s="12">
        <f t="shared" si="9"/>
        <v>2.0909090909090908</v>
      </c>
      <c r="G40" s="12">
        <f t="shared" si="9"/>
        <v>2.2000000000000002</v>
      </c>
      <c r="H40" s="12">
        <f t="shared" si="9"/>
        <v>4</v>
      </c>
      <c r="I40" s="12">
        <f t="shared" si="9"/>
        <v>4.166666666666667</v>
      </c>
      <c r="J40" s="12">
        <f t="shared" si="9"/>
        <v>2.1818181818181817</v>
      </c>
      <c r="K40" s="12">
        <f t="shared" si="8"/>
        <v>2.9278787878787877</v>
      </c>
    </row>
    <row r="41" spans="1:14" x14ac:dyDescent="0.2">
      <c r="A41" t="s">
        <v>49</v>
      </c>
      <c r="B41" s="10"/>
      <c r="C41" s="10"/>
      <c r="D41" s="10"/>
      <c r="E41" s="10"/>
      <c r="F41" s="10"/>
      <c r="G41" s="10"/>
      <c r="H41" s="10"/>
      <c r="I41" s="10"/>
      <c r="J41" s="10"/>
      <c r="K41" s="10"/>
    </row>
    <row r="42" spans="1:14" x14ac:dyDescent="0.2">
      <c r="A42" t="s">
        <v>49</v>
      </c>
    </row>
    <row r="43" spans="1:14" x14ac:dyDescent="0.2">
      <c r="A43" t="s">
        <v>49</v>
      </c>
      <c r="B43" s="2" t="s">
        <v>7</v>
      </c>
      <c r="N43" s="114" t="s">
        <v>119</v>
      </c>
    </row>
    <row r="44" spans="1:14" x14ac:dyDescent="0.2">
      <c r="A44" t="s">
        <v>49</v>
      </c>
    </row>
    <row r="45" spans="1:14" x14ac:dyDescent="0.2">
      <c r="A45" t="s">
        <v>49</v>
      </c>
      <c r="B45" s="7"/>
      <c r="C45" s="5" t="s">
        <v>67</v>
      </c>
      <c r="D45" s="5" t="s">
        <v>68</v>
      </c>
      <c r="E45" s="5" t="s">
        <v>82</v>
      </c>
      <c r="F45" s="5" t="s">
        <v>85</v>
      </c>
      <c r="G45" s="5" t="s">
        <v>89</v>
      </c>
      <c r="H45" s="5" t="s">
        <v>92</v>
      </c>
      <c r="I45" s="5" t="s">
        <v>93</v>
      </c>
      <c r="J45" s="99" t="s">
        <v>140</v>
      </c>
      <c r="K45" s="4" t="s">
        <v>94</v>
      </c>
    </row>
    <row r="46" spans="1:14" x14ac:dyDescent="0.2">
      <c r="A46" t="s">
        <v>49</v>
      </c>
      <c r="B46" s="6" t="s">
        <v>20</v>
      </c>
      <c r="C46" s="73">
        <v>15432</v>
      </c>
      <c r="D46" s="73">
        <v>16181</v>
      </c>
      <c r="E46" s="73">
        <v>16904</v>
      </c>
      <c r="F46" s="73">
        <v>15683</v>
      </c>
      <c r="G46" s="73">
        <v>15378</v>
      </c>
      <c r="H46" s="73">
        <v>17062</v>
      </c>
      <c r="I46" s="73">
        <v>17378</v>
      </c>
      <c r="J46" s="102">
        <v>17332</v>
      </c>
      <c r="K46" s="124">
        <f t="shared" ref="K46:K48" si="10">AVERAGE(F46:J46)</f>
        <v>16566.599999999999</v>
      </c>
    </row>
    <row r="47" spans="1:14" x14ac:dyDescent="0.2">
      <c r="A47" t="s">
        <v>49</v>
      </c>
      <c r="B47" s="6" t="s">
        <v>11</v>
      </c>
      <c r="C47" s="73">
        <v>447</v>
      </c>
      <c r="D47" s="73">
        <v>432</v>
      </c>
      <c r="E47" s="73">
        <v>338</v>
      </c>
      <c r="F47" s="73">
        <v>443</v>
      </c>
      <c r="G47" s="73">
        <v>350</v>
      </c>
      <c r="H47" s="73">
        <v>321</v>
      </c>
      <c r="I47" s="73">
        <v>396</v>
      </c>
      <c r="J47" s="102">
        <v>321</v>
      </c>
      <c r="K47" s="124">
        <f t="shared" si="10"/>
        <v>366.2</v>
      </c>
    </row>
    <row r="48" spans="1:14" x14ac:dyDescent="0.2">
      <c r="A48" t="s">
        <v>49</v>
      </c>
      <c r="B48" s="6" t="s">
        <v>5</v>
      </c>
      <c r="C48" s="73">
        <v>15879</v>
      </c>
      <c r="D48" s="73">
        <f>SUM(D46:D47)</f>
        <v>16613</v>
      </c>
      <c r="E48" s="73">
        <f>SUM(E46:E47)</f>
        <v>17242</v>
      </c>
      <c r="F48" s="73">
        <f>SUM(F46:F47)</f>
        <v>16126</v>
      </c>
      <c r="G48" s="73">
        <v>15728</v>
      </c>
      <c r="H48" s="73">
        <v>17383</v>
      </c>
      <c r="I48" s="73">
        <v>17774</v>
      </c>
      <c r="J48" s="102">
        <v>17653</v>
      </c>
      <c r="K48" s="124">
        <f t="shared" si="10"/>
        <v>16932.8</v>
      </c>
    </row>
    <row r="49" spans="1:24" x14ac:dyDescent="0.2">
      <c r="A49" t="s">
        <v>49</v>
      </c>
    </row>
    <row r="50" spans="1:24" x14ac:dyDescent="0.2">
      <c r="A50" t="s">
        <v>49</v>
      </c>
    </row>
    <row r="51" spans="1:24" x14ac:dyDescent="0.2">
      <c r="A51" t="s">
        <v>49</v>
      </c>
      <c r="B51" s="2" t="s">
        <v>8</v>
      </c>
    </row>
    <row r="52" spans="1:24" x14ac:dyDescent="0.2">
      <c r="A52" t="s">
        <v>49</v>
      </c>
    </row>
    <row r="53" spans="1:24" x14ac:dyDescent="0.2">
      <c r="A53" t="s">
        <v>49</v>
      </c>
      <c r="B53" s="7"/>
      <c r="C53" s="5" t="s">
        <v>67</v>
      </c>
      <c r="D53" s="5" t="s">
        <v>68</v>
      </c>
      <c r="E53" s="5" t="s">
        <v>82</v>
      </c>
      <c r="F53" s="5" t="s">
        <v>85</v>
      </c>
      <c r="G53" s="5" t="s">
        <v>89</v>
      </c>
      <c r="H53" s="5" t="s">
        <v>92</v>
      </c>
      <c r="I53" s="5" t="s">
        <v>93</v>
      </c>
      <c r="J53" s="99" t="s">
        <v>140</v>
      </c>
      <c r="K53" s="4" t="s">
        <v>94</v>
      </c>
    </row>
    <row r="54" spans="1:24" x14ac:dyDescent="0.2">
      <c r="A54" t="s">
        <v>49</v>
      </c>
      <c r="B54" s="6" t="s">
        <v>9</v>
      </c>
      <c r="C54" s="6">
        <v>31</v>
      </c>
      <c r="D54" s="6">
        <v>29</v>
      </c>
      <c r="E54" s="6">
        <v>30</v>
      </c>
      <c r="F54" s="6">
        <v>28</v>
      </c>
      <c r="G54" s="6">
        <v>30</v>
      </c>
      <c r="H54" s="6">
        <v>31</v>
      </c>
      <c r="I54" s="6">
        <v>29</v>
      </c>
      <c r="J54" s="6">
        <v>30</v>
      </c>
      <c r="K54" s="12">
        <f t="shared" ref="K54:K56" si="11">AVERAGE(F54:J54)</f>
        <v>29.6</v>
      </c>
    </row>
    <row r="55" spans="1:24" x14ac:dyDescent="0.2">
      <c r="A55" t="s">
        <v>49</v>
      </c>
      <c r="B55" s="6" t="s">
        <v>10</v>
      </c>
      <c r="C55" s="6">
        <v>22</v>
      </c>
      <c r="D55" s="6">
        <v>22</v>
      </c>
      <c r="E55" s="6">
        <v>23</v>
      </c>
      <c r="F55" s="6">
        <v>20</v>
      </c>
      <c r="G55" s="6">
        <v>19</v>
      </c>
      <c r="H55" s="6">
        <v>19</v>
      </c>
      <c r="I55" s="6">
        <v>22</v>
      </c>
      <c r="J55" s="6">
        <v>19</v>
      </c>
      <c r="K55" s="12">
        <f t="shared" si="11"/>
        <v>19.8</v>
      </c>
    </row>
    <row r="56" spans="1:24" x14ac:dyDescent="0.2">
      <c r="A56" t="s">
        <v>49</v>
      </c>
      <c r="B56" s="6" t="s">
        <v>11</v>
      </c>
      <c r="C56" s="27">
        <v>9</v>
      </c>
      <c r="D56" s="27">
        <v>8</v>
      </c>
      <c r="E56" s="27">
        <v>8</v>
      </c>
      <c r="F56" s="27">
        <v>8</v>
      </c>
      <c r="G56" s="27">
        <v>7</v>
      </c>
      <c r="H56" s="27">
        <v>8</v>
      </c>
      <c r="I56" s="27">
        <v>8</v>
      </c>
      <c r="J56" s="27">
        <v>7</v>
      </c>
      <c r="K56" s="12">
        <f t="shared" si="11"/>
        <v>7.6</v>
      </c>
    </row>
    <row r="57" spans="1:24" x14ac:dyDescent="0.2">
      <c r="A57" t="s">
        <v>49</v>
      </c>
      <c r="B57" s="16" t="s">
        <v>22</v>
      </c>
    </row>
    <row r="58" spans="1:24" x14ac:dyDescent="0.2">
      <c r="A58" t="s">
        <v>49</v>
      </c>
    </row>
    <row r="59" spans="1:24" x14ac:dyDescent="0.2">
      <c r="A59" t="s">
        <v>49</v>
      </c>
    </row>
    <row r="60" spans="1:24" x14ac:dyDescent="0.2">
      <c r="A60" t="s">
        <v>49</v>
      </c>
      <c r="B60" s="2" t="s">
        <v>24</v>
      </c>
      <c r="D60" s="78" t="s">
        <v>90</v>
      </c>
      <c r="N60" s="128" t="s">
        <v>101</v>
      </c>
      <c r="O60" s="128"/>
      <c r="P60" s="128"/>
      <c r="Q60" s="128"/>
      <c r="R60" s="128"/>
      <c r="S60" s="128"/>
      <c r="T60" s="128"/>
      <c r="U60" s="128"/>
      <c r="V60" s="128"/>
      <c r="W60" s="128"/>
      <c r="X60" s="128"/>
    </row>
    <row r="61" spans="1:24" x14ac:dyDescent="0.2">
      <c r="A61" t="s">
        <v>49</v>
      </c>
      <c r="B61" s="104" t="s">
        <v>100</v>
      </c>
      <c r="N61" s="128"/>
      <c r="O61" s="128"/>
      <c r="P61" s="128"/>
      <c r="Q61" s="128"/>
      <c r="R61" s="128"/>
      <c r="S61" s="128"/>
      <c r="T61" s="128"/>
      <c r="U61" s="128"/>
      <c r="V61" s="128"/>
      <c r="W61" s="128"/>
      <c r="X61" s="128"/>
    </row>
    <row r="62" spans="1:24" x14ac:dyDescent="0.2">
      <c r="A62" t="s">
        <v>49</v>
      </c>
      <c r="B62" s="7"/>
      <c r="C62" s="5" t="s">
        <v>67</v>
      </c>
      <c r="D62" s="5" t="s">
        <v>68</v>
      </c>
      <c r="E62" s="5" t="s">
        <v>82</v>
      </c>
      <c r="F62" s="5" t="s">
        <v>85</v>
      </c>
      <c r="G62" s="5" t="s">
        <v>89</v>
      </c>
      <c r="H62" s="5" t="s">
        <v>92</v>
      </c>
      <c r="I62" s="5" t="s">
        <v>93</v>
      </c>
      <c r="J62" s="99" t="s">
        <v>140</v>
      </c>
      <c r="K62" s="4" t="s">
        <v>94</v>
      </c>
    </row>
    <row r="63" spans="1:24" x14ac:dyDescent="0.2">
      <c r="A63" t="s">
        <v>49</v>
      </c>
      <c r="B63" s="6" t="s">
        <v>3</v>
      </c>
      <c r="C63" s="17">
        <v>18</v>
      </c>
      <c r="D63" s="17">
        <v>21</v>
      </c>
      <c r="E63" s="17">
        <v>19</v>
      </c>
      <c r="F63" s="17">
        <v>20</v>
      </c>
      <c r="G63" s="17">
        <v>23</v>
      </c>
      <c r="H63" s="17">
        <v>22</v>
      </c>
      <c r="I63" s="17">
        <v>23</v>
      </c>
      <c r="J63" s="17">
        <v>23</v>
      </c>
      <c r="K63" s="12">
        <f t="shared" ref="K63:K66" si="12">AVERAGE(F63:J63)</f>
        <v>22.2</v>
      </c>
      <c r="N63" s="132" t="s">
        <v>139</v>
      </c>
      <c r="O63" s="132"/>
      <c r="P63" s="132"/>
      <c r="Q63" s="132"/>
      <c r="R63" s="132"/>
      <c r="S63" s="132"/>
      <c r="T63" s="132"/>
      <c r="U63" s="132"/>
      <c r="V63" s="132"/>
      <c r="W63" s="132"/>
      <c r="X63" s="132"/>
    </row>
    <row r="64" spans="1:24" x14ac:dyDescent="0.2">
      <c r="A64" t="s">
        <v>49</v>
      </c>
      <c r="B64" s="6" t="s">
        <v>4</v>
      </c>
      <c r="C64" s="17">
        <v>6</v>
      </c>
      <c r="D64" s="17">
        <v>2</v>
      </c>
      <c r="E64" s="17">
        <v>2</v>
      </c>
      <c r="F64" s="17">
        <v>1</v>
      </c>
      <c r="G64" s="17">
        <v>2</v>
      </c>
      <c r="H64" s="17">
        <v>1</v>
      </c>
      <c r="I64" s="17">
        <v>2</v>
      </c>
      <c r="J64" s="17">
        <v>3</v>
      </c>
      <c r="K64" s="12">
        <f t="shared" si="12"/>
        <v>1.8</v>
      </c>
      <c r="N64" s="132"/>
      <c r="O64" s="132"/>
      <c r="P64" s="132"/>
      <c r="Q64" s="132"/>
      <c r="R64" s="132"/>
      <c r="S64" s="132"/>
      <c r="T64" s="132"/>
      <c r="U64" s="132"/>
      <c r="V64" s="132"/>
      <c r="W64" s="132"/>
      <c r="X64" s="132"/>
    </row>
    <row r="65" spans="1:24" x14ac:dyDescent="0.2">
      <c r="A65" t="s">
        <v>49</v>
      </c>
      <c r="B65" s="6" t="s">
        <v>5</v>
      </c>
      <c r="C65" s="6">
        <v>24</v>
      </c>
      <c r="D65" s="6">
        <f>SUM(D63:D64)</f>
        <v>23</v>
      </c>
      <c r="E65" s="6">
        <f>SUM(E63:E64)</f>
        <v>21</v>
      </c>
      <c r="F65" s="6">
        <f>SUM(F63:F64)</f>
        <v>21</v>
      </c>
      <c r="G65" s="6">
        <f>SUM(G63:G64)</f>
        <v>25</v>
      </c>
      <c r="H65" s="6">
        <v>23</v>
      </c>
      <c r="I65" s="6">
        <v>25</v>
      </c>
      <c r="J65" s="6">
        <v>26</v>
      </c>
      <c r="K65" s="12">
        <f t="shared" si="12"/>
        <v>24</v>
      </c>
      <c r="N65" s="132"/>
      <c r="O65" s="132"/>
      <c r="P65" s="132"/>
      <c r="Q65" s="132"/>
      <c r="R65" s="132"/>
      <c r="S65" s="132"/>
      <c r="T65" s="132"/>
      <c r="U65" s="132"/>
      <c r="V65" s="132"/>
      <c r="W65" s="132"/>
      <c r="X65" s="132"/>
    </row>
    <row r="66" spans="1:24" x14ac:dyDescent="0.2">
      <c r="A66" t="s">
        <v>49</v>
      </c>
      <c r="B66" s="11" t="s">
        <v>23</v>
      </c>
      <c r="C66" s="12">
        <v>20</v>
      </c>
      <c r="D66" s="12">
        <f t="shared" ref="D66:I66" si="13">D63+D64/3</f>
        <v>21.666666666666668</v>
      </c>
      <c r="E66" s="12">
        <f t="shared" si="13"/>
        <v>19.666666666666668</v>
      </c>
      <c r="F66" s="12">
        <f t="shared" si="13"/>
        <v>20.333333333333332</v>
      </c>
      <c r="G66" s="12">
        <f t="shared" si="13"/>
        <v>23.666666666666668</v>
      </c>
      <c r="H66" s="12">
        <f t="shared" si="13"/>
        <v>22.333333333333332</v>
      </c>
      <c r="I66" s="12">
        <f t="shared" si="13"/>
        <v>23.666666666666668</v>
      </c>
      <c r="J66" s="12">
        <f t="shared" ref="J66" si="14">J63+J64/3</f>
        <v>24</v>
      </c>
      <c r="K66" s="12">
        <f t="shared" si="12"/>
        <v>22.8</v>
      </c>
      <c r="N66" s="132"/>
      <c r="O66" s="132"/>
      <c r="P66" s="132"/>
      <c r="Q66" s="132"/>
      <c r="R66" s="132"/>
      <c r="S66" s="132"/>
      <c r="T66" s="132"/>
      <c r="U66" s="132"/>
      <c r="V66" s="132"/>
      <c r="W66" s="132"/>
      <c r="X66" s="132"/>
    </row>
    <row r="67" spans="1:24" x14ac:dyDescent="0.2">
      <c r="A67" t="s">
        <v>49</v>
      </c>
      <c r="B67" s="8" t="s">
        <v>26</v>
      </c>
    </row>
    <row r="68" spans="1:24" x14ac:dyDescent="0.2">
      <c r="A68" t="s">
        <v>49</v>
      </c>
    </row>
    <row r="69" spans="1:24" x14ac:dyDescent="0.2">
      <c r="A69" t="s">
        <v>49</v>
      </c>
    </row>
    <row r="70" spans="1:24" x14ac:dyDescent="0.2">
      <c r="A70" t="s">
        <v>49</v>
      </c>
      <c r="B70" s="2" t="s">
        <v>27</v>
      </c>
    </row>
    <row r="71" spans="1:24" x14ac:dyDescent="0.2">
      <c r="A71" t="s">
        <v>49</v>
      </c>
      <c r="B71" s="2"/>
    </row>
    <row r="72" spans="1:24" x14ac:dyDescent="0.2">
      <c r="A72" t="s">
        <v>49</v>
      </c>
      <c r="C72" s="5" t="s">
        <v>67</v>
      </c>
      <c r="D72" s="5" t="s">
        <v>68</v>
      </c>
      <c r="E72" s="5" t="s">
        <v>82</v>
      </c>
      <c r="F72" s="5" t="s">
        <v>85</v>
      </c>
      <c r="G72" s="5" t="s">
        <v>89</v>
      </c>
      <c r="H72" s="5" t="s">
        <v>92</v>
      </c>
      <c r="I72" s="5" t="s">
        <v>93</v>
      </c>
      <c r="J72" s="99" t="s">
        <v>140</v>
      </c>
      <c r="K72" s="4" t="s">
        <v>94</v>
      </c>
    </row>
    <row r="73" spans="1:24" x14ac:dyDescent="0.2">
      <c r="A73" t="s">
        <v>49</v>
      </c>
      <c r="B73" s="6" t="s">
        <v>6</v>
      </c>
      <c r="C73" s="12">
        <v>30.216666666666669</v>
      </c>
      <c r="D73" s="12">
        <f>(D16+D25)/D66</f>
        <v>28.707692307692305</v>
      </c>
      <c r="E73" s="12">
        <f>(E16+E25)/E66</f>
        <v>36.49152542372881</v>
      </c>
      <c r="F73" s="12">
        <f>(F16+F25)/F66</f>
        <v>37.131147540983612</v>
      </c>
      <c r="G73" s="12">
        <f t="shared" ref="G73:J73" si="15">(G16+G25)/G66</f>
        <v>37.422535211267601</v>
      </c>
      <c r="H73" s="12">
        <f t="shared" si="15"/>
        <v>37.985074626865675</v>
      </c>
      <c r="I73" s="12">
        <f t="shared" si="15"/>
        <v>38.070422535211264</v>
      </c>
      <c r="J73" s="12">
        <f t="shared" si="15"/>
        <v>37.25</v>
      </c>
      <c r="K73" s="12">
        <f t="shared" ref="K73" si="16">AVERAGE(F73:J73)</f>
        <v>37.571835982865629</v>
      </c>
    </row>
    <row r="74" spans="1:24" x14ac:dyDescent="0.2">
      <c r="A74" t="s">
        <v>49</v>
      </c>
      <c r="C74" s="10"/>
      <c r="D74" s="10"/>
      <c r="E74" s="10"/>
      <c r="F74" s="10"/>
      <c r="G74" s="10"/>
      <c r="H74" s="10"/>
      <c r="I74" s="10"/>
      <c r="J74" s="10"/>
      <c r="K74" s="10"/>
    </row>
    <row r="75" spans="1:24" x14ac:dyDescent="0.2">
      <c r="A75" t="s">
        <v>49</v>
      </c>
    </row>
    <row r="76" spans="1:24" x14ac:dyDescent="0.2">
      <c r="A76" t="s">
        <v>49</v>
      </c>
      <c r="B76" s="2" t="s">
        <v>14</v>
      </c>
    </row>
    <row r="77" spans="1:24" x14ac:dyDescent="0.2">
      <c r="A77" t="s">
        <v>49</v>
      </c>
      <c r="B77" s="2"/>
    </row>
    <row r="78" spans="1:24" x14ac:dyDescent="0.2">
      <c r="A78" t="s">
        <v>49</v>
      </c>
      <c r="C78" s="5" t="s">
        <v>67</v>
      </c>
      <c r="D78" s="5" t="s">
        <v>68</v>
      </c>
      <c r="E78" s="5" t="s">
        <v>82</v>
      </c>
      <c r="F78" s="5" t="s">
        <v>85</v>
      </c>
      <c r="G78" s="5" t="s">
        <v>85</v>
      </c>
      <c r="H78" s="5" t="s">
        <v>92</v>
      </c>
      <c r="I78" s="5" t="s">
        <v>93</v>
      </c>
      <c r="J78" s="99" t="s">
        <v>140</v>
      </c>
      <c r="K78" s="4" t="s">
        <v>94</v>
      </c>
    </row>
    <row r="79" spans="1:24" x14ac:dyDescent="0.2">
      <c r="A79" t="s">
        <v>49</v>
      </c>
      <c r="B79" s="6" t="s">
        <v>15</v>
      </c>
      <c r="C79" s="32">
        <v>793.95</v>
      </c>
      <c r="D79" s="32">
        <f t="shared" ref="D79:I79" si="17">D48/D66</f>
        <v>766.7538461538461</v>
      </c>
      <c r="E79" s="32">
        <f t="shared" si="17"/>
        <v>876.71186440677957</v>
      </c>
      <c r="F79" s="12">
        <f t="shared" si="17"/>
        <v>793.08196721311481</v>
      </c>
      <c r="G79" s="12">
        <f t="shared" si="17"/>
        <v>664.56338028169012</v>
      </c>
      <c r="H79" s="12">
        <f t="shared" si="17"/>
        <v>778.34328358208961</v>
      </c>
      <c r="I79" s="12">
        <f t="shared" si="17"/>
        <v>751.01408450704218</v>
      </c>
      <c r="J79" s="12">
        <f t="shared" ref="J79" si="18">J48/J66</f>
        <v>735.54166666666663</v>
      </c>
      <c r="K79" s="12">
        <f t="shared" ref="K79" si="19">AVERAGE(F79:J79)</f>
        <v>744.50887645012062</v>
      </c>
    </row>
    <row r="80" spans="1:24" x14ac:dyDescent="0.2">
      <c r="A80" t="s">
        <v>49</v>
      </c>
      <c r="C80" s="10"/>
      <c r="D80" s="10"/>
      <c r="E80" s="10"/>
      <c r="F80" s="10"/>
      <c r="G80" s="10"/>
      <c r="H80" s="5"/>
      <c r="I80" s="5"/>
      <c r="J80" s="99"/>
      <c r="K80" s="10"/>
    </row>
    <row r="81" spans="1:10" x14ac:dyDescent="0.2">
      <c r="A81" t="s">
        <v>49</v>
      </c>
      <c r="H81" s="5"/>
      <c r="I81" s="5"/>
      <c r="J81" s="99"/>
    </row>
  </sheetData>
  <mergeCells count="6">
    <mergeCell ref="N9:X10"/>
    <mergeCell ref="N12:X15"/>
    <mergeCell ref="N60:X61"/>
    <mergeCell ref="N29:X31"/>
    <mergeCell ref="N63:X66"/>
    <mergeCell ref="N17:X20"/>
  </mergeCells>
  <phoneticPr fontId="11" type="noConversion"/>
  <pageMargins left="0.8" right="0.25" top="0.5" bottom="0.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66</vt:i4>
      </vt:variant>
    </vt:vector>
  </HeadingPairs>
  <TitlesOfParts>
    <vt:vector size="101" baseType="lpstr">
      <vt:lpstr>NOTES - PLEASE READ</vt:lpstr>
      <vt:lpstr>Art</vt:lpstr>
      <vt:lpstr>English</vt:lpstr>
      <vt:lpstr>Foreign Lang.</vt:lpstr>
      <vt:lpstr>History_</vt:lpstr>
      <vt:lpstr>Music</vt:lpstr>
      <vt:lpstr>Philosophy</vt:lpstr>
      <vt:lpstr>Theatre</vt:lpstr>
      <vt:lpstr>Biology</vt:lpstr>
      <vt:lpstr>Chemistry</vt:lpstr>
      <vt:lpstr>Comp Sci</vt:lpstr>
      <vt:lpstr>Geosci.</vt:lpstr>
      <vt:lpstr>Math</vt:lpstr>
      <vt:lpstr>Physics</vt:lpstr>
      <vt:lpstr>Nursing</vt:lpstr>
      <vt:lpstr>Anthropology</vt:lpstr>
      <vt:lpstr>Criminology</vt:lpstr>
      <vt:lpstr>Mass Comm.</vt:lpstr>
      <vt:lpstr>Political Science</vt:lpstr>
      <vt:lpstr>Psychology</vt:lpstr>
      <vt:lpstr>Sociology</vt:lpstr>
      <vt:lpstr>Accounting_Finance</vt:lpstr>
      <vt:lpstr>Economics</vt:lpstr>
      <vt:lpstr>Management</vt:lpstr>
      <vt:lpstr>Marketing &amp; Real Estate</vt:lpstr>
      <vt:lpstr>Educ. Tech. &amp; Found.</vt:lpstr>
      <vt:lpstr>Early Childhood_Sec. Educ.</vt:lpstr>
      <vt:lpstr>Ldrshp. Research &amp; Sch. Impr.</vt:lpstr>
      <vt:lpstr>Sports Mgmt Wellness &amp; Phys Edu</vt:lpstr>
      <vt:lpstr>Literacy &amp; Special Education</vt:lpstr>
      <vt:lpstr>Comm. Sci. &amp; Prof. Counseling</vt:lpstr>
      <vt:lpstr>OLD Clinic_ProfStudies</vt:lpstr>
      <vt:lpstr>OLD Learning&amp;Teaching</vt:lpstr>
      <vt:lpstr>OLD Leadership</vt:lpstr>
      <vt:lpstr>OLD School Impr.</vt:lpstr>
      <vt:lpstr>Accounting_Finance!Print_Area</vt:lpstr>
      <vt:lpstr>Anthropology!Print_Area</vt:lpstr>
      <vt:lpstr>Art!Print_Area</vt:lpstr>
      <vt:lpstr>Biology!Print_Area</vt:lpstr>
      <vt:lpstr>Chemistry!Print_Area</vt:lpstr>
      <vt:lpstr>'Comm. Sci. &amp; Prof. Counseling'!Print_Area</vt:lpstr>
      <vt:lpstr>'Comp Sci'!Print_Area</vt:lpstr>
      <vt:lpstr>Criminology!Print_Area</vt:lpstr>
      <vt:lpstr>'Early Childhood_Sec. Educ.'!Print_Area</vt:lpstr>
      <vt:lpstr>Economics!Print_Area</vt:lpstr>
      <vt:lpstr>'Educ. Tech. &amp; Found.'!Print_Area</vt:lpstr>
      <vt:lpstr>English!Print_Area</vt:lpstr>
      <vt:lpstr>'Foreign Lang.'!Print_Area</vt:lpstr>
      <vt:lpstr>Geosci.!Print_Area</vt:lpstr>
      <vt:lpstr>History_!Print_Area</vt:lpstr>
      <vt:lpstr>'Ldrshp. Research &amp; Sch. Impr.'!Print_Area</vt:lpstr>
      <vt:lpstr>'Literacy &amp; Special Education'!Print_Area</vt:lpstr>
      <vt:lpstr>Management!Print_Area</vt:lpstr>
      <vt:lpstr>'Marketing &amp; Real Estate'!Print_Area</vt:lpstr>
      <vt:lpstr>'Mass Comm.'!Print_Area</vt:lpstr>
      <vt:lpstr>Math!Print_Area</vt:lpstr>
      <vt:lpstr>Music!Print_Area</vt:lpstr>
      <vt:lpstr>Nursing!Print_Area</vt:lpstr>
      <vt:lpstr>'OLD Clinic_ProfStudies'!Print_Area</vt:lpstr>
      <vt:lpstr>'OLD Leadership'!Print_Area</vt:lpstr>
      <vt:lpstr>'OLD Learning&amp;Teaching'!Print_Area</vt:lpstr>
      <vt:lpstr>'OLD School Impr.'!Print_Area</vt:lpstr>
      <vt:lpstr>Philosophy!Print_Area</vt:lpstr>
      <vt:lpstr>'Political Science'!Print_Area</vt:lpstr>
      <vt:lpstr>Psychology!Print_Area</vt:lpstr>
      <vt:lpstr>Sociology!Print_Area</vt:lpstr>
      <vt:lpstr>'Sports Mgmt Wellness &amp; Phys Edu'!Print_Area</vt:lpstr>
      <vt:lpstr>Theatre!Print_Area</vt:lpstr>
      <vt:lpstr>Accounting_Finance!Print_Titles</vt:lpstr>
      <vt:lpstr>Anthropology!Print_Titles</vt:lpstr>
      <vt:lpstr>Art!Print_Titles</vt:lpstr>
      <vt:lpstr>Biology!Print_Titles</vt:lpstr>
      <vt:lpstr>Chemistry!Print_Titles</vt:lpstr>
      <vt:lpstr>'Comm. Sci. &amp; Prof. Counseling'!Print_Titles</vt:lpstr>
      <vt:lpstr>'Comp Sci'!Print_Titles</vt:lpstr>
      <vt:lpstr>Criminology!Print_Titles</vt:lpstr>
      <vt:lpstr>'Early Childhood_Sec. Educ.'!Print_Titles</vt:lpstr>
      <vt:lpstr>Economics!Print_Titles</vt:lpstr>
      <vt:lpstr>'Educ. Tech. &amp; Found.'!Print_Titles</vt:lpstr>
      <vt:lpstr>English!Print_Titles</vt:lpstr>
      <vt:lpstr>'Foreign Lang.'!Print_Titles</vt:lpstr>
      <vt:lpstr>Geosci.!Print_Titles</vt:lpstr>
      <vt:lpstr>History_!Print_Titles</vt:lpstr>
      <vt:lpstr>'Ldrshp. Research &amp; Sch. Impr.'!Print_Titles</vt:lpstr>
      <vt:lpstr>'Literacy &amp; Special Education'!Print_Titles</vt:lpstr>
      <vt:lpstr>Management!Print_Titles</vt:lpstr>
      <vt:lpstr>'Marketing &amp; Real Estate'!Print_Titles</vt:lpstr>
      <vt:lpstr>'Mass Comm.'!Print_Titles</vt:lpstr>
      <vt:lpstr>Math!Print_Titles</vt:lpstr>
      <vt:lpstr>Music!Print_Titles</vt:lpstr>
      <vt:lpstr>Nursing!Print_Titles</vt:lpstr>
      <vt:lpstr>'OLD Clinic_ProfStudies'!Print_Titles</vt:lpstr>
      <vt:lpstr>'OLD Leadership'!Print_Titles</vt:lpstr>
      <vt:lpstr>'OLD Learning&amp;Teaching'!Print_Titles</vt:lpstr>
      <vt:lpstr>'OLD School Impr.'!Print_Titles</vt:lpstr>
      <vt:lpstr>Philosophy!Print_Titles</vt:lpstr>
      <vt:lpstr>'Political Science'!Print_Titles</vt:lpstr>
      <vt:lpstr>Psychology!Print_Titles</vt:lpstr>
      <vt:lpstr>Sociology!Print_Titles</vt:lpstr>
      <vt:lpstr>'Sports Mgmt Wellness &amp; Phys Edu'!Print_Titles</vt:lpstr>
      <vt:lpstr>Theatre!Print_Titles</vt:lpstr>
    </vt:vector>
  </TitlesOfParts>
  <Company>University of West Georgia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IRP</dc:creator>
  <cp:lastModifiedBy>Local Administrator</cp:lastModifiedBy>
  <cp:lastPrinted>2012-01-02T18:22:21Z</cp:lastPrinted>
  <dcterms:created xsi:type="dcterms:W3CDTF">2006-10-04T20:02:19Z</dcterms:created>
  <dcterms:modified xsi:type="dcterms:W3CDTF">2017-09-22T12:27:32Z</dcterms:modified>
</cp:coreProperties>
</file>